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ėnesio/2024/Spalis/"/>
    </mc:Choice>
  </mc:AlternateContent>
  <xr:revisionPtr revIDLastSave="4397" documentId="13_ncr:1_{92290265-BB8F-4586-8D7E-88218AE26F16}" xr6:coauthVersionLast="47" xr6:coauthVersionMax="47" xr10:uidLastSave="{800B3D9E-D2F0-4D43-A5F8-FF723642CC95}"/>
  <bookViews>
    <workbookView xWindow="-120" yWindow="-120" windowWidth="29040" windowHeight="15840" tabRatio="854" xr2:uid="{00000000-000D-0000-FFFF-FFFF00000000}"/>
  </bookViews>
  <sheets>
    <sheet name="2024" sheetId="4" r:id="rId1"/>
    <sheet name="Sausis" sheetId="17" r:id="rId2"/>
    <sheet name="Vasaris" sheetId="19" r:id="rId3"/>
    <sheet name="Kovas" sheetId="20" r:id="rId4"/>
    <sheet name="Balandis" sheetId="21" r:id="rId5"/>
    <sheet name="Gegužė " sheetId="22" r:id="rId6"/>
    <sheet name="Birželis" sheetId="23" r:id="rId7"/>
    <sheet name="Liepa" sheetId="24" r:id="rId8"/>
    <sheet name="Rugpjūtis" sheetId="25" r:id="rId9"/>
    <sheet name="Rugsėjis" sheetId="26" r:id="rId10"/>
    <sheet name="Spalis" sheetId="27" r:id="rId11"/>
  </sheets>
  <definedNames>
    <definedName name="_xlnm._FilterDatabase" localSheetId="0" hidden="1">'2024'!$I$1:$I$333</definedName>
    <definedName name="_xlnm._FilterDatabase" localSheetId="4" hidden="1">Balandis!#REF!</definedName>
    <definedName name="_xlnm._FilterDatabase" localSheetId="6" hidden="1">Birželis!#REF!</definedName>
    <definedName name="_xlnm._FilterDatabase" localSheetId="5" hidden="1">'Gegužė '!#REF!</definedName>
    <definedName name="_xlnm._FilterDatabase" localSheetId="3" hidden="1">Kovas!#REF!</definedName>
    <definedName name="_xlnm._FilterDatabase" localSheetId="7" hidden="1">Liepa!#REF!</definedName>
    <definedName name="_xlnm._FilterDatabase" localSheetId="8" hidden="1">Rugpjūtis!#REF!</definedName>
    <definedName name="_xlnm._FilterDatabase" localSheetId="9" hidden="1">Rugsėjis!#REF!</definedName>
    <definedName name="_xlnm._FilterDatabase" localSheetId="1" hidden="1">Sausis!#REF!</definedName>
    <definedName name="_xlnm._FilterDatabase" localSheetId="10" hidden="1">Spalis!#REF!</definedName>
    <definedName name="_xlnm._FilterDatabase" localSheetId="2" hidden="1">Vasaris!#REF!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27" l="1"/>
  <c r="F329" i="4"/>
  <c r="E329" i="4"/>
  <c r="F61" i="4"/>
  <c r="E61" i="4"/>
  <c r="F167" i="4"/>
  <c r="E167" i="4"/>
  <c r="F312" i="4"/>
  <c r="E312" i="4"/>
  <c r="F119" i="4"/>
  <c r="E119" i="4"/>
  <c r="F201" i="4"/>
  <c r="E201" i="4"/>
  <c r="F223" i="4"/>
  <c r="E223" i="4"/>
  <c r="F278" i="4"/>
  <c r="E278" i="4"/>
  <c r="F300" i="4"/>
  <c r="E300" i="4"/>
  <c r="F216" i="4"/>
  <c r="E216" i="4"/>
  <c r="F296" i="4"/>
  <c r="E296" i="4"/>
  <c r="F123" i="4"/>
  <c r="E123" i="4"/>
  <c r="F62" i="4"/>
  <c r="E62" i="4"/>
  <c r="F243" i="4"/>
  <c r="E243" i="4"/>
  <c r="F170" i="4"/>
  <c r="E170" i="4"/>
  <c r="F51" i="4"/>
  <c r="E51" i="4"/>
  <c r="F24" i="4"/>
  <c r="E24" i="4"/>
  <c r="F12" i="4"/>
  <c r="E12" i="4"/>
  <c r="F253" i="4"/>
  <c r="E253" i="4"/>
  <c r="F274" i="4"/>
  <c r="E274" i="4"/>
  <c r="F41" i="4"/>
  <c r="E41" i="4"/>
  <c r="F235" i="4"/>
  <c r="E235" i="4"/>
  <c r="F212" i="4"/>
  <c r="E212" i="4"/>
  <c r="F101" i="4"/>
  <c r="E101" i="4"/>
  <c r="F64" i="4"/>
  <c r="E64" i="4"/>
  <c r="F263" i="4"/>
  <c r="E263" i="4"/>
  <c r="F231" i="4"/>
  <c r="E231" i="4"/>
  <c r="F207" i="4"/>
  <c r="E207" i="4"/>
  <c r="F151" i="4"/>
  <c r="E151" i="4"/>
  <c r="F106" i="4"/>
  <c r="E106" i="4"/>
  <c r="F28" i="4"/>
  <c r="E28" i="4"/>
  <c r="F85" i="4"/>
  <c r="E85" i="4"/>
  <c r="F150" i="4"/>
  <c r="E150" i="4"/>
  <c r="F26" i="4"/>
  <c r="E26" i="4"/>
  <c r="F198" i="4"/>
  <c r="E198" i="4"/>
  <c r="F240" i="4"/>
  <c r="E240" i="4"/>
  <c r="F93" i="4"/>
  <c r="E93" i="4"/>
  <c r="F230" i="4"/>
  <c r="E230" i="4"/>
  <c r="F134" i="4"/>
  <c r="E134" i="4"/>
  <c r="F160" i="4"/>
  <c r="E160" i="4"/>
  <c r="F72" i="4"/>
  <c r="E72" i="4"/>
  <c r="F10" i="4"/>
  <c r="E10" i="4"/>
  <c r="F58" i="4"/>
  <c r="E58" i="4"/>
  <c r="F175" i="4"/>
  <c r="E175" i="4"/>
  <c r="F94" i="4"/>
  <c r="E94" i="4"/>
  <c r="F5" i="4"/>
  <c r="E5" i="4"/>
  <c r="F70" i="4"/>
  <c r="E70" i="4"/>
  <c r="F8" i="4"/>
  <c r="E8" i="4"/>
  <c r="F32" i="4"/>
  <c r="E32" i="4"/>
  <c r="F6" i="4"/>
  <c r="E6" i="4"/>
  <c r="F20" i="4"/>
  <c r="E20" i="4"/>
  <c r="E34" i="4"/>
  <c r="F34" i="4"/>
  <c r="F104" i="4"/>
  <c r="F15" i="4"/>
  <c r="E15" i="4"/>
  <c r="F19" i="4"/>
  <c r="E19" i="4"/>
  <c r="F250" i="4"/>
  <c r="E250" i="4"/>
  <c r="F238" i="4"/>
  <c r="E238" i="4"/>
  <c r="E218" i="4"/>
  <c r="F218" i="4"/>
  <c r="F217" i="4"/>
  <c r="E217" i="4"/>
  <c r="E188" i="4"/>
  <c r="F188" i="4"/>
  <c r="E192" i="4"/>
  <c r="F192" i="4"/>
  <c r="F182" i="4"/>
  <c r="E182" i="4"/>
  <c r="F139" i="4"/>
  <c r="E139" i="4"/>
  <c r="F138" i="4"/>
  <c r="E138" i="4"/>
  <c r="F133" i="4"/>
  <c r="E133" i="4"/>
  <c r="F122" i="4"/>
  <c r="E122" i="4"/>
  <c r="F118" i="4"/>
  <c r="E118" i="4"/>
  <c r="F109" i="4"/>
  <c r="E109" i="4"/>
  <c r="F86" i="4"/>
  <c r="E86" i="4"/>
  <c r="F75" i="4"/>
  <c r="E75" i="4"/>
  <c r="F67" i="4"/>
  <c r="E67" i="4"/>
  <c r="E65" i="4"/>
  <c r="F65" i="4"/>
  <c r="F50" i="4"/>
  <c r="E50" i="4"/>
  <c r="F38" i="4"/>
  <c r="E38" i="4"/>
  <c r="F30" i="4"/>
  <c r="E30" i="4"/>
  <c r="E21" i="4"/>
  <c r="F21" i="4"/>
  <c r="F17" i="4"/>
  <c r="E17" i="4"/>
  <c r="E79" i="27"/>
  <c r="F328" i="4" l="1"/>
  <c r="E328" i="4"/>
  <c r="F115" i="4"/>
  <c r="E115" i="4"/>
  <c r="F297" i="4"/>
  <c r="E297" i="4"/>
  <c r="F137" i="4"/>
  <c r="E137" i="4"/>
  <c r="F111" i="4"/>
  <c r="E111" i="4"/>
  <c r="F131" i="4"/>
  <c r="E131" i="4"/>
  <c r="F314" i="4"/>
  <c r="E314" i="4"/>
  <c r="F208" i="4"/>
  <c r="E208" i="4"/>
  <c r="F176" i="4"/>
  <c r="E176" i="4"/>
  <c r="F110" i="4"/>
  <c r="E110" i="4"/>
  <c r="F185" i="4" l="1"/>
  <c r="E185" i="4"/>
  <c r="F129" i="4"/>
  <c r="E129" i="4"/>
  <c r="F152" i="4"/>
  <c r="E152" i="4"/>
  <c r="F9" i="4"/>
  <c r="E9" i="4"/>
  <c r="F76" i="4"/>
  <c r="E76" i="4"/>
  <c r="F130" i="4"/>
  <c r="E130" i="4"/>
  <c r="F163" i="4"/>
  <c r="E163" i="4"/>
  <c r="F159" i="4"/>
  <c r="E159" i="4"/>
  <c r="F55" i="4"/>
  <c r="E55" i="4"/>
  <c r="F228" i="4"/>
  <c r="E228" i="4"/>
  <c r="F97" i="4"/>
  <c r="E97" i="4"/>
  <c r="F164" i="4"/>
  <c r="E164" i="4"/>
  <c r="F98" i="4"/>
  <c r="E98" i="4"/>
  <c r="F99" i="4"/>
  <c r="E99" i="4"/>
  <c r="F114" i="4"/>
  <c r="E114" i="4"/>
  <c r="F112" i="4"/>
  <c r="E112" i="4"/>
  <c r="F280" i="4"/>
  <c r="E280" i="4"/>
  <c r="E148" i="4"/>
  <c r="F148" i="4"/>
  <c r="F64" i="26"/>
  <c r="E64" i="26"/>
  <c r="F54" i="4" l="1"/>
  <c r="E54" i="4"/>
  <c r="F222" i="4" l="1"/>
  <c r="E222" i="4"/>
  <c r="F275" i="4"/>
  <c r="E275" i="4"/>
  <c r="F47" i="4"/>
  <c r="E47" i="4"/>
  <c r="F306" i="4"/>
  <c r="E306" i="4"/>
  <c r="F233" i="4"/>
  <c r="E233" i="4"/>
  <c r="F69" i="4"/>
  <c r="E69" i="4"/>
  <c r="F117" i="4"/>
  <c r="E117" i="4"/>
  <c r="F181" i="4"/>
  <c r="E181" i="4"/>
  <c r="F153" i="4"/>
  <c r="E153" i="4"/>
  <c r="F227" i="4"/>
  <c r="E227" i="4"/>
  <c r="F308" i="4"/>
  <c r="E308" i="4"/>
  <c r="F305" i="4"/>
  <c r="E305" i="4"/>
  <c r="F127" i="4"/>
  <c r="E127" i="4"/>
  <c r="F18" i="4"/>
  <c r="E18" i="4"/>
  <c r="F168" i="4"/>
  <c r="E168" i="4"/>
  <c r="F78" i="4"/>
  <c r="E78" i="4"/>
  <c r="F186" i="4"/>
  <c r="E186" i="4"/>
  <c r="F105" i="4"/>
  <c r="E105" i="4"/>
  <c r="F13" i="4"/>
  <c r="E13" i="4"/>
  <c r="F246" i="4"/>
  <c r="E246" i="4"/>
  <c r="F142" i="4"/>
  <c r="E142" i="4"/>
  <c r="F245" i="4"/>
  <c r="E245" i="4"/>
  <c r="F236" i="4"/>
  <c r="E236" i="4"/>
  <c r="F241" i="4"/>
  <c r="E241" i="4"/>
  <c r="F87" i="4"/>
  <c r="E87" i="4"/>
  <c r="F165" i="4"/>
  <c r="E165" i="4"/>
  <c r="F155" i="4"/>
  <c r="E155" i="4"/>
  <c r="F224" i="4"/>
  <c r="E224" i="4"/>
  <c r="F132" i="4"/>
  <c r="E132" i="4"/>
  <c r="F49" i="4"/>
  <c r="E49" i="4"/>
  <c r="F121" i="4"/>
  <c r="E121" i="4"/>
  <c r="F221" i="4"/>
  <c r="E221" i="4"/>
  <c r="F211" i="4"/>
  <c r="E211" i="4"/>
  <c r="F23" i="4"/>
  <c r="E23" i="4"/>
  <c r="F157" i="4"/>
  <c r="E157" i="4"/>
  <c r="E80" i="4"/>
  <c r="F80" i="4"/>
  <c r="E90" i="4"/>
  <c r="F90" i="4"/>
  <c r="F79" i="25"/>
  <c r="F327" i="4" s="1"/>
  <c r="E79" i="25"/>
  <c r="E327" i="4" s="1"/>
  <c r="F326" i="4" l="1"/>
  <c r="E326" i="4"/>
  <c r="F302" i="4"/>
  <c r="E302" i="4"/>
  <c r="F42" i="4"/>
  <c r="E42" i="4"/>
  <c r="F156" i="4"/>
  <c r="E156" i="4"/>
  <c r="F161" i="4"/>
  <c r="E161" i="4"/>
  <c r="F31" i="4" l="1"/>
  <c r="E31" i="4"/>
  <c r="F204" i="4"/>
  <c r="E204" i="4"/>
  <c r="F36" i="4"/>
  <c r="E36" i="4"/>
  <c r="F248" i="4"/>
  <c r="E248" i="4"/>
  <c r="F213" i="4"/>
  <c r="E213" i="4"/>
  <c r="F108" i="4"/>
  <c r="E108" i="4"/>
  <c r="F33" i="4" l="1"/>
  <c r="E33" i="4"/>
  <c r="F251" i="4"/>
  <c r="E251" i="4"/>
  <c r="F261" i="4"/>
  <c r="E261" i="4"/>
  <c r="F77" i="4"/>
  <c r="E77" i="4"/>
  <c r="F135" i="4"/>
  <c r="E135" i="4"/>
  <c r="F143" i="4"/>
  <c r="E143" i="4"/>
  <c r="F113" i="4"/>
  <c r="E113" i="4"/>
  <c r="F60" i="4"/>
  <c r="E60" i="4"/>
  <c r="F126" i="4"/>
  <c r="E126" i="4"/>
  <c r="F147" i="4" l="1"/>
  <c r="E147" i="4"/>
  <c r="F73" i="24"/>
  <c r="E73" i="24"/>
  <c r="E104" i="4" l="1"/>
  <c r="F140" i="4"/>
  <c r="E140" i="4"/>
  <c r="F125" i="4"/>
  <c r="E125" i="4"/>
  <c r="E311" i="4"/>
  <c r="F311" i="4"/>
  <c r="F309" i="4"/>
  <c r="E309" i="4"/>
  <c r="F271" i="4"/>
  <c r="E271" i="4"/>
  <c r="F303" i="4"/>
  <c r="E303" i="4"/>
  <c r="F89" i="4"/>
  <c r="E89" i="4"/>
  <c r="F74" i="4"/>
  <c r="E74" i="4"/>
  <c r="F40" i="4"/>
  <c r="E40" i="4"/>
  <c r="F276" i="4"/>
  <c r="E276" i="4"/>
  <c r="F4" i="4"/>
  <c r="E4" i="4"/>
  <c r="F292" i="4"/>
  <c r="E292" i="4"/>
  <c r="F22" i="4"/>
  <c r="E22" i="4"/>
  <c r="F290" i="4"/>
  <c r="E290" i="4"/>
  <c r="F53" i="4"/>
  <c r="E53" i="4"/>
  <c r="E279" i="4"/>
  <c r="F279" i="4"/>
  <c r="F277" i="4"/>
  <c r="E277" i="4"/>
  <c r="F56" i="4"/>
  <c r="E56" i="4"/>
  <c r="F272" i="4"/>
  <c r="E272" i="4"/>
  <c r="E268" i="4"/>
  <c r="F268" i="4"/>
  <c r="F209" i="4"/>
  <c r="E209" i="4"/>
  <c r="F225" i="4"/>
  <c r="E225" i="4"/>
  <c r="F234" i="4"/>
  <c r="E234" i="4"/>
  <c r="F258" i="4"/>
  <c r="E258" i="4"/>
  <c r="F96" i="4"/>
  <c r="E96" i="4"/>
  <c r="F229" i="4"/>
  <c r="E229" i="4"/>
  <c r="F252" i="4"/>
  <c r="E252" i="4"/>
  <c r="F242" i="4"/>
  <c r="E242" i="4"/>
  <c r="F37" i="4"/>
  <c r="E37" i="4"/>
  <c r="F179" i="4"/>
  <c r="E179" i="4"/>
  <c r="F35" i="4"/>
  <c r="E35" i="4"/>
  <c r="F281" i="4"/>
  <c r="E281" i="4"/>
  <c r="F269" i="4"/>
  <c r="E269" i="4"/>
  <c r="F267" i="4"/>
  <c r="E267" i="4"/>
  <c r="F259" i="4"/>
  <c r="E259" i="4"/>
  <c r="F257" i="4"/>
  <c r="E257" i="4"/>
  <c r="F255" i="4"/>
  <c r="E255" i="4"/>
  <c r="F239" i="4"/>
  <c r="E239" i="4"/>
  <c r="F219" i="4"/>
  <c r="E219" i="4"/>
  <c r="E205" i="4"/>
  <c r="F205" i="4"/>
  <c r="F202" i="4"/>
  <c r="E202" i="4"/>
  <c r="F187" i="4"/>
  <c r="E187" i="4"/>
  <c r="F177" i="4"/>
  <c r="E177" i="4"/>
  <c r="F7" i="4"/>
  <c r="E7" i="4"/>
  <c r="F91" i="4"/>
  <c r="E91" i="4"/>
  <c r="F39" i="4"/>
  <c r="E39" i="4"/>
  <c r="F232" i="4"/>
  <c r="E232" i="4"/>
  <c r="F105" i="23" l="1"/>
  <c r="F325" i="4" s="1"/>
  <c r="E105" i="23"/>
  <c r="E325" i="4" s="1"/>
  <c r="F324" i="4" l="1"/>
  <c r="E324" i="4"/>
  <c r="F200" i="4"/>
  <c r="E200" i="4"/>
  <c r="F149" i="4" l="1"/>
  <c r="E149" i="4"/>
  <c r="F203" i="4"/>
  <c r="E203" i="4"/>
  <c r="F206" i="4"/>
  <c r="E206" i="4"/>
  <c r="F286" i="4"/>
  <c r="E286" i="4"/>
  <c r="F191" i="4"/>
  <c r="E191" i="4"/>
  <c r="F264" i="4"/>
  <c r="E264" i="4"/>
  <c r="F304" i="4"/>
  <c r="E304" i="4"/>
  <c r="F301" i="4"/>
  <c r="E301" i="4"/>
  <c r="F256" i="4"/>
  <c r="E256" i="4"/>
  <c r="F299" i="4"/>
  <c r="E299" i="4"/>
  <c r="F146" i="4"/>
  <c r="E146" i="4"/>
  <c r="F254" i="4"/>
  <c r="E254" i="4"/>
  <c r="F52" i="4"/>
  <c r="E52" i="4"/>
  <c r="E172" i="4"/>
  <c r="F172" i="4"/>
  <c r="F249" i="4"/>
  <c r="E249" i="4"/>
  <c r="F43" i="4"/>
  <c r="E43" i="4"/>
  <c r="F84" i="4"/>
  <c r="E84" i="4"/>
  <c r="F197" i="4"/>
  <c r="E197" i="4"/>
  <c r="F166" i="4"/>
  <c r="E166" i="4"/>
  <c r="F83" i="4"/>
  <c r="E83" i="4"/>
  <c r="F63" i="4"/>
  <c r="E63" i="4"/>
  <c r="F141" i="4"/>
  <c r="E141" i="4"/>
  <c r="F46" i="4"/>
  <c r="E46" i="4"/>
  <c r="F310" i="4"/>
  <c r="E310" i="4"/>
  <c r="F226" i="4"/>
  <c r="E226" i="4"/>
  <c r="F189" i="4"/>
  <c r="E189" i="4"/>
  <c r="F154" i="4"/>
  <c r="E154" i="4"/>
  <c r="F86" i="22"/>
  <c r="E86" i="22"/>
  <c r="F103" i="4" l="1"/>
  <c r="E103" i="4"/>
  <c r="F291" i="4" l="1"/>
  <c r="E291" i="4"/>
  <c r="F68" i="4" l="1"/>
  <c r="E68" i="4"/>
  <c r="F128" i="4"/>
  <c r="E128" i="4"/>
  <c r="F214" i="4"/>
  <c r="E214" i="4"/>
  <c r="F298" i="4"/>
  <c r="E298" i="4"/>
  <c r="F16" i="4"/>
  <c r="E16" i="4"/>
  <c r="F180" i="4"/>
  <c r="E180" i="4"/>
  <c r="F79" i="4"/>
  <c r="E79" i="4"/>
  <c r="F244" i="4"/>
  <c r="E244" i="4"/>
  <c r="F266" i="4"/>
  <c r="E266" i="4"/>
  <c r="F190" i="4"/>
  <c r="E190" i="4"/>
  <c r="F260" i="4"/>
  <c r="E260" i="4"/>
  <c r="F48" i="4"/>
  <c r="E48" i="4"/>
  <c r="F194" i="4"/>
  <c r="E194" i="4"/>
  <c r="F14" i="4"/>
  <c r="E14" i="4"/>
  <c r="F66" i="4"/>
  <c r="E66" i="4"/>
  <c r="F11" i="4"/>
  <c r="E11" i="4"/>
  <c r="E145" i="4"/>
  <c r="F145" i="4"/>
  <c r="E92" i="4"/>
  <c r="F92" i="4"/>
  <c r="E116" i="4"/>
  <c r="F116" i="4"/>
  <c r="F87" i="21"/>
  <c r="F323" i="4" s="1"/>
  <c r="E87" i="21"/>
  <c r="E323" i="4" s="1"/>
  <c r="F73" i="4" l="1"/>
  <c r="E73" i="4"/>
  <c r="E3" i="4"/>
  <c r="F322" i="4" l="1"/>
  <c r="E322" i="4"/>
  <c r="F25" i="4"/>
  <c r="E25" i="4"/>
  <c r="F136" i="4"/>
  <c r="E136" i="4"/>
  <c r="F287" i="4"/>
  <c r="E287" i="4"/>
  <c r="F285" i="4"/>
  <c r="E285" i="4"/>
  <c r="F282" i="4"/>
  <c r="E282" i="4"/>
  <c r="F88" i="4"/>
  <c r="E88" i="4"/>
  <c r="F262" i="4"/>
  <c r="E262" i="4"/>
  <c r="F29" i="4"/>
  <c r="E29" i="4"/>
  <c r="F247" i="4"/>
  <c r="E247" i="4"/>
  <c r="F193" i="4"/>
  <c r="E193" i="4"/>
  <c r="F196" i="4"/>
  <c r="E196" i="4"/>
  <c r="F57" i="4"/>
  <c r="E57" i="4"/>
  <c r="F59" i="4"/>
  <c r="E59" i="4"/>
  <c r="F81" i="4"/>
  <c r="E81" i="4"/>
  <c r="F3" i="4" l="1"/>
  <c r="F67" i="17" l="1"/>
  <c r="E67" i="17"/>
  <c r="F92" i="20"/>
  <c r="E92" i="20"/>
  <c r="F91" i="19" l="1"/>
  <c r="E91" i="19"/>
  <c r="F45" i="4" l="1"/>
  <c r="E45" i="4"/>
  <c r="F321" i="4"/>
  <c r="E321" i="4"/>
  <c r="F158" i="4" l="1"/>
  <c r="E158" i="4"/>
  <c r="F95" i="4"/>
  <c r="E95" i="4"/>
  <c r="F313" i="4"/>
  <c r="E313" i="4"/>
  <c r="F293" i="4"/>
  <c r="E293" i="4"/>
  <c r="F195" i="4"/>
  <c r="E195" i="4"/>
  <c r="F270" i="4"/>
  <c r="E270" i="4"/>
  <c r="F273" i="4"/>
  <c r="E273" i="4"/>
  <c r="F210" i="4"/>
  <c r="E210" i="4"/>
  <c r="F295" i="4"/>
  <c r="E295" i="4"/>
  <c r="F288" i="4"/>
  <c r="E288" i="4"/>
  <c r="F173" i="4"/>
  <c r="E173" i="4"/>
  <c r="F199" i="4"/>
  <c r="E199" i="4"/>
  <c r="F184" i="4"/>
  <c r="E184" i="4"/>
  <c r="F215" i="4"/>
  <c r="E215" i="4"/>
  <c r="F44" i="4"/>
  <c r="E44" i="4"/>
  <c r="F169" i="4"/>
  <c r="E169" i="4"/>
  <c r="F120" i="4"/>
  <c r="E120" i="4"/>
  <c r="F162" i="4"/>
  <c r="E162" i="4"/>
  <c r="F27" i="4" l="1"/>
  <c r="E27" i="4"/>
  <c r="F100" i="4"/>
  <c r="E100" i="4"/>
  <c r="F82" i="4"/>
  <c r="E82" i="4"/>
  <c r="E107" i="4"/>
  <c r="F107" i="4"/>
  <c r="E124" i="4"/>
  <c r="F124" i="4"/>
  <c r="E174" i="4"/>
  <c r="F174" i="4"/>
  <c r="E178" i="4"/>
  <c r="F178" i="4"/>
  <c r="E237" i="4"/>
  <c r="F237" i="4"/>
  <c r="E283" i="4"/>
  <c r="F283" i="4"/>
  <c r="E284" i="4"/>
  <c r="F284" i="4"/>
  <c r="E289" i="4"/>
  <c r="F289" i="4"/>
  <c r="E294" i="4"/>
  <c r="F294" i="4"/>
  <c r="E307" i="4"/>
  <c r="F307" i="4"/>
  <c r="E315" i="4"/>
  <c r="F315" i="4"/>
  <c r="E316" i="4"/>
  <c r="F316" i="4"/>
  <c r="F265" i="4"/>
  <c r="E265" i="4"/>
  <c r="F220" i="4"/>
  <c r="E220" i="4"/>
  <c r="F183" i="4"/>
  <c r="E183" i="4"/>
  <c r="F171" i="4"/>
  <c r="E171" i="4"/>
  <c r="F144" i="4"/>
  <c r="E144" i="4"/>
  <c r="F102" i="4"/>
  <c r="E102" i="4"/>
  <c r="F71" i="4"/>
  <c r="E71" i="4"/>
  <c r="F320" i="4"/>
  <c r="F332" i="4" s="1"/>
  <c r="E320" i="4"/>
  <c r="E332" i="4" s="1"/>
  <c r="E318" i="4" l="1"/>
  <c r="F3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tc={88B6110D-E446-4705-8C2E-C6F1E216AF68}</author>
    <author>tc={1E230744-77E0-4676-9D8F-8028B43BAEA0}</author>
    <author>tc={2E0FC0F2-DC8D-45C1-A361-976F506C20B3}</author>
    <author>tc={E8CCE38D-D7FC-4317-8276-B9230567BC21}</author>
    <author>tc={CC164BAC-45E3-48FD-A771-B271DFCFCD7E}</author>
    <author>tc={1D6561B7-C4E9-471B-A346-F2A36103C20E}</author>
    <author>tc={2A5F49EE-D0EC-458A-A2A4-EC012B830DFE}</author>
    <author>tc={6276DCC9-DCD5-453B-B733-758A813D78E3}</author>
    <author>tc={7EC928CC-15DD-4A8B-889D-56E6BC70A281}</author>
    <author>tc={E2E9D8FB-F76C-4F6E-92DC-113FAF26AB55}</author>
    <author>tc={666F7D25-4E62-42AD-821F-367244C5ECDE}</author>
    <author>tc={A7754FA6-B3CB-4BDB-ACC4-6EA754123938}</author>
  </authors>
  <commentList>
    <comment ref="E20" authorId="0" shapeId="0" xr:uid="{88B6110D-E446-4705-8C2E-C6F1E216AF68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26" authorId="1" shapeId="0" xr:uid="{1E230744-77E0-4676-9D8F-8028B43BAEA0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29" authorId="2" shapeId="0" xr:uid="{2E0FC0F2-DC8D-45C1-A361-976F506C20B3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30" authorId="3" shapeId="0" xr:uid="{E8CCE38D-D7FC-4317-8276-B9230567BC21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32" authorId="4" shapeId="0" xr:uid="{CC164BAC-45E3-48FD-A771-B271DFCFCD7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43" authorId="5" shapeId="0" xr:uid="{1D6561B7-C4E9-471B-A346-F2A36103C20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46" authorId="6" shapeId="0" xr:uid="{2A5F49EE-D0EC-458A-A2A4-EC012B830DF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52" authorId="7" shapeId="0" xr:uid="{6276DCC9-DCD5-453B-B733-758A813D78E3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56" authorId="8" shapeId="0" xr:uid="{7EC928CC-15DD-4A8B-889D-56E6BC70A281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61" authorId="9" shapeId="0" xr:uid="{E2E9D8FB-F76C-4F6E-92DC-113FAF26AB55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65" authorId="10" shapeId="0" xr:uid="{666F7D25-4E62-42AD-821F-367244C5ECD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75" authorId="11" shapeId="0" xr:uid="{A7754FA6-B3CB-4BDB-ACC4-6EA754123938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tc={11C56BB9-4E1E-4837-961D-0C69A0E54D3A}</author>
    <author>tc={1907F443-2C2C-476E-9E63-B7C2424637A5}</author>
    <author>tc={9361806D-0484-4D4D-9FC8-CB3F95C0F577}</author>
  </authors>
  <commentList>
    <comment ref="E62" authorId="0" shapeId="0" xr:uid="{11C56BB9-4E1E-4837-961D-0C69A0E54D3A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Edukaciniai seansai</t>
      </text>
    </comment>
    <comment ref="E66" authorId="1" shapeId="0" xr:uid="{1907F443-2C2C-476E-9E63-B7C2424637A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Edukaciniai seansai</t>
      </text>
    </comment>
    <comment ref="E67" authorId="2" shapeId="0" xr:uid="{9361806D-0484-4D4D-9FC8-CB3F95C0F577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Edukaciniai seansai</t>
      </text>
    </comment>
  </commentList>
</comments>
</file>

<file path=xl/sharedStrings.xml><?xml version="1.0" encoding="utf-8"?>
<sst xmlns="http://schemas.openxmlformats.org/spreadsheetml/2006/main" count="4867" uniqueCount="1097">
  <si>
    <t>Filmo pavadinimas</t>
  </si>
  <si>
    <t>Filmo pavadinimas orginalo kalba</t>
  </si>
  <si>
    <t>Kilmės šalis</t>
  </si>
  <si>
    <t xml:space="preserve">Pajamos 
</t>
  </si>
  <si>
    <t>Žiūrovų skaičius</t>
  </si>
  <si>
    <t>Kopijų skaičius</t>
  </si>
  <si>
    <t>Premjeros data</t>
  </si>
  <si>
    <t>Platintojas</t>
  </si>
  <si>
    <t>US</t>
  </si>
  <si>
    <t>Theatrical Film Distribution / WDSMPI</t>
  </si>
  <si>
    <t>LT</t>
  </si>
  <si>
    <t>Dukine Film Distribution / Universal Pictures</t>
  </si>
  <si>
    <t>ES</t>
  </si>
  <si>
    <t>ACME Film / WB</t>
  </si>
  <si>
    <t>ACME Film</t>
  </si>
  <si>
    <t>Adastra Cinema</t>
  </si>
  <si>
    <t>Europos kinas</t>
  </si>
  <si>
    <t>ACME Film / SONY</t>
  </si>
  <si>
    <t>DE</t>
  </si>
  <si>
    <t>Garsų pasaulio įrašai</t>
  </si>
  <si>
    <t>US, UK</t>
  </si>
  <si>
    <t>FR</t>
  </si>
  <si>
    <t>Theatrical Film Distribution</t>
  </si>
  <si>
    <t>Estinfilm</t>
  </si>
  <si>
    <t>UK</t>
  </si>
  <si>
    <t>A-One Films</t>
  </si>
  <si>
    <t>Sausis</t>
  </si>
  <si>
    <t xml:space="preserve">Jaunasis vadas Vinetu </t>
  </si>
  <si>
    <t>Der junge Häuptling Winnetou</t>
  </si>
  <si>
    <t>NO</t>
  </si>
  <si>
    <t>Best Film</t>
  </si>
  <si>
    <t>Drugelio Širdis</t>
  </si>
  <si>
    <t>FI</t>
  </si>
  <si>
    <t>IT</t>
  </si>
  <si>
    <t>Tigro kelionė Himalajuose</t>
  </si>
  <si>
    <t>Tigers Nest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</si>
  <si>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</si>
  <si>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</si>
  <si>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</si>
  <si>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</si>
  <si>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</si>
  <si>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</si>
  <si>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</si>
  <si>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</si>
  <si>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</si>
  <si>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</si>
  <si>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</si>
  <si>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TOTAL</t>
  </si>
  <si>
    <t xml:space="preserve">ACME Film </t>
  </si>
  <si>
    <t>US, CA</t>
  </si>
  <si>
    <t>Unlimited Media OÜ</t>
  </si>
  <si>
    <t>DK</t>
  </si>
  <si>
    <t>Baltic Content Media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</si>
  <si>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</si>
  <si>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</si>
  <si>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</si>
  <si>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</si>
  <si>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</si>
  <si>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</si>
  <si>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</si>
  <si>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</si>
  <si>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</si>
  <si>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</si>
  <si>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</si>
  <si>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</si>
  <si>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</si>
  <si>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</si>
  <si>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</si>
  <si>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</si>
  <si>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</si>
  <si>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</si>
  <si>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</si>
  <si>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</si>
  <si>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</si>
  <si>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</si>
  <si>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</si>
  <si>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</si>
  <si>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</si>
  <si>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</si>
  <si>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</si>
  <si>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</si>
  <si>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</si>
  <si>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</si>
  <si>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</si>
  <si>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</si>
  <si>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</si>
  <si>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</si>
  <si>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</si>
  <si>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</si>
  <si>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</si>
  <si>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</si>
  <si>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</si>
  <si>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</si>
  <si>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</si>
  <si>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</si>
  <si>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</si>
  <si>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</si>
  <si>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</si>
  <si>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</si>
  <si>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</si>
  <si>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</si>
  <si>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</si>
  <si>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</si>
  <si>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</si>
  <si>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</si>
  <si>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</si>
  <si>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</si>
  <si>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</si>
  <si>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</si>
  <si>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</si>
  <si>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</si>
  <si>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</si>
  <si>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</si>
  <si>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</si>
  <si>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</si>
  <si>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</si>
  <si>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#</t>
  </si>
  <si>
    <t>CA</t>
  </si>
  <si>
    <t>Dukine Film Distribution / Paramount Pictures</t>
  </si>
  <si>
    <t>Mavka Forest Song</t>
  </si>
  <si>
    <t>UA, US</t>
  </si>
  <si>
    <t xml:space="preserve">Openheimeris  </t>
  </si>
  <si>
    <t>Oppenheimer</t>
  </si>
  <si>
    <t>Taip toliau</t>
  </si>
  <si>
    <t xml:space="preserve">Katakas. Kelionė į ledynų kraštą </t>
  </si>
  <si>
    <t>Katak: The Brave Beluga</t>
  </si>
  <si>
    <t>Tu man nieko neprimeni</t>
  </si>
  <si>
    <t>LT, ES, SE</t>
  </si>
  <si>
    <t>9-as žingsnis</t>
  </si>
  <si>
    <t xml:space="preserve">Šunyčiai patruliai 2. Galingas filmas </t>
  </si>
  <si>
    <t xml:space="preserve"> PAW Patrol: The Mighty Movie</t>
  </si>
  <si>
    <t xml:space="preserve"> 2023-10-27</t>
  </si>
  <si>
    <t>US, FR</t>
  </si>
  <si>
    <t>Samsara</t>
  </si>
  <si>
    <t>Pirties seserys</t>
  </si>
  <si>
    <t>Savvusanna sõsarad</t>
  </si>
  <si>
    <t>EE, IS, FR</t>
  </si>
  <si>
    <t>Kino pasaka</t>
  </si>
  <si>
    <t xml:space="preserve">Bado žaidynės: Sakmė apie strazdą ir gyvatę </t>
  </si>
  <si>
    <t>Hunger Games: The Ballad of Songbirds and Snakes</t>
  </si>
  <si>
    <t>Džiunglių būrys 2</t>
  </si>
  <si>
    <t>Gurmaniška aistra</t>
  </si>
  <si>
    <t>Pot au Feu de Dodin Bouffant</t>
  </si>
  <si>
    <t>Napoleonas</t>
  </si>
  <si>
    <t>Napoleon</t>
  </si>
  <si>
    <t xml:space="preserve">Praėję gyvenimai </t>
  </si>
  <si>
    <t>Past lives</t>
  </si>
  <si>
    <t>US, KR</t>
  </si>
  <si>
    <t xml:space="preserve">Noras  </t>
  </si>
  <si>
    <t>Wish</t>
  </si>
  <si>
    <t>Homo Sovieticus</t>
  </si>
  <si>
    <t>Monoklis</t>
  </si>
  <si>
    <t xml:space="preserve">Nukritę lapai </t>
  </si>
  <si>
    <t>Kuolleet lehdet</t>
  </si>
  <si>
    <t>Čiulbanti siela</t>
  </si>
  <si>
    <t>Ingeborga Bachmann. Kelionė į dykumą</t>
  </si>
  <si>
    <t>Ingeborg Bachmann – Reise In Die Wüste</t>
  </si>
  <si>
    <t>CH, DE</t>
  </si>
  <si>
    <t>Club zero</t>
  </si>
  <si>
    <t>AU, UK, DE, FR</t>
  </si>
  <si>
    <t>Puikios dienos</t>
  </si>
  <si>
    <t>Perfect days</t>
  </si>
  <si>
    <t>JP, DE</t>
  </si>
  <si>
    <t>ES, FR, BE</t>
  </si>
  <si>
    <t>Migration</t>
  </si>
  <si>
    <t xml:space="preserve">Didžioji ančių kelionė  </t>
  </si>
  <si>
    <t xml:space="preserve">Kalėdos Batsiuvių gatvėje </t>
  </si>
  <si>
    <t>Christmas on Cobbler Street</t>
  </si>
  <si>
    <t xml:space="preserve">Kentervilio pilies vaiduoklis  </t>
  </si>
  <si>
    <t>The Canterville Ghost</t>
  </si>
  <si>
    <t xml:space="preserve">Šėtono garbintojai  </t>
  </si>
  <si>
    <t>Lord of Misrule</t>
  </si>
  <si>
    <t xml:space="preserve">Rūmai  </t>
  </si>
  <si>
    <t>The Palace</t>
  </si>
  <si>
    <t>IT, FR, PL</t>
  </si>
  <si>
    <t xml:space="preserve">Elfų kerštas  </t>
  </si>
  <si>
    <t>There's Something in the Barn</t>
  </si>
  <si>
    <t>FI, NO</t>
  </si>
  <si>
    <t>Milijonieriaus palikimas</t>
  </si>
  <si>
    <t>Vabalo filmai</t>
  </si>
  <si>
    <t>Sielų aukcionas. Neįtikėtina Auroros Mardiganian istorija</t>
  </si>
  <si>
    <t>Broom Films</t>
  </si>
  <si>
    <t>AM, DE, LT</t>
  </si>
  <si>
    <t>LV, LT, CZ</t>
  </si>
  <si>
    <t>Ernest et Célestine: Le voyage en Charabie</t>
  </si>
  <si>
    <t xml:space="preserve">Ernestas ir Selestina: Kelionė į Šaradiją  </t>
  </si>
  <si>
    <t>FR, LU</t>
  </si>
  <si>
    <t xml:space="preserve">Tiesiog super!  </t>
  </si>
  <si>
    <t>Helt super</t>
  </si>
  <si>
    <t xml:space="preserve">Vonka </t>
  </si>
  <si>
    <t xml:space="preserve"> Wonka</t>
  </si>
  <si>
    <t xml:space="preserve">Akvamenas 2: Prarasta karalystė  </t>
  </si>
  <si>
    <t>Aquaman and The Lost Kingdom</t>
  </si>
  <si>
    <t xml:space="preserve">Padėkos diena </t>
  </si>
  <si>
    <t>Thanksgiving</t>
  </si>
  <si>
    <t>Headspace</t>
  </si>
  <si>
    <t>ZA</t>
  </si>
  <si>
    <t xml:space="preserve">ACME Film  </t>
  </si>
  <si>
    <t>Priscilla</t>
  </si>
  <si>
    <t>US, IT</t>
  </si>
  <si>
    <t xml:space="preserve">Sapnų scenarijus </t>
  </si>
  <si>
    <t>Dream Scenario</t>
  </si>
  <si>
    <t xml:space="preserve">Titina Šiaurės ašigalyje </t>
  </si>
  <si>
    <t>Titina</t>
  </si>
  <si>
    <t>2024 metais Lietuvos kino teatruose rodytų filmų topas
2024 Lithuanian theatrical film TOP</t>
  </si>
  <si>
    <t xml:space="preserve"> </t>
  </si>
  <si>
    <t>2024 m. sausio mėnesį Lietuvos kino teatruose rodytų filmų topas
2024 January Lithuanian theatrical film TOP</t>
  </si>
  <si>
    <t>Anyone But You</t>
  </si>
  <si>
    <t xml:space="preserve">Tik ne tu  </t>
  </si>
  <si>
    <t xml:space="preserve">Bitininkas  </t>
  </si>
  <si>
    <t>Beekeeper</t>
  </si>
  <si>
    <t>Irklais per Atlantą</t>
  </si>
  <si>
    <t>Ferrari</t>
  </si>
  <si>
    <t>Poor Things</t>
  </si>
  <si>
    <t>Butterfly Tale</t>
  </si>
  <si>
    <t>Kina and Yuk</t>
  </si>
  <si>
    <t>Le règne animal</t>
  </si>
  <si>
    <t>Northern Comfort</t>
  </si>
  <si>
    <t>Bastarden</t>
  </si>
  <si>
    <t>One Life</t>
  </si>
  <si>
    <t>Roter Himmel</t>
  </si>
  <si>
    <t>Dancing Queen</t>
  </si>
  <si>
    <t xml:space="preserve">Prasti reikalai  </t>
  </si>
  <si>
    <t xml:space="preserve">Istorija apie drugelį </t>
  </si>
  <si>
    <t xml:space="preserve">Kosminiai draugai </t>
  </si>
  <si>
    <t xml:space="preserve">Lapių kelionė ledynuose </t>
  </si>
  <si>
    <t xml:space="preserve">Aš ir jis. Tikros vestuvės </t>
  </si>
  <si>
    <t xml:space="preserve">Gyvūnų karalystė </t>
  </si>
  <si>
    <t xml:space="preserve">Šiaurietiški patogumai </t>
  </si>
  <si>
    <t xml:space="preserve">Pažadėtoji žemė </t>
  </si>
  <si>
    <t xml:space="preserve">Viena gyvybė </t>
  </si>
  <si>
    <t xml:space="preserve">Liepsnojantis dangus </t>
  </si>
  <si>
    <t>Misija: Linksmybių mokykla langweiligste Schule der Welt)</t>
  </si>
  <si>
    <t xml:space="preserve">Šokių karalienė </t>
  </si>
  <si>
    <t>Beautiful Wedding</t>
  </si>
  <si>
    <t>Valujavičiaus kelionės</t>
  </si>
  <si>
    <t>Estinfillm</t>
  </si>
  <si>
    <t>IT, US, UK, CN</t>
  </si>
  <si>
    <t>IT, CA, FR</t>
  </si>
  <si>
    <t>Williams metodas</t>
  </si>
  <si>
    <t>King Richard</t>
  </si>
  <si>
    <t>IS, UK, DE</t>
  </si>
  <si>
    <t>Islandija: paklydę dykumoje</t>
  </si>
  <si>
    <t>Špikis</t>
  </si>
  <si>
    <t>Ties virimo riba</t>
  </si>
  <si>
    <t>Boiling Point</t>
  </si>
  <si>
    <t>IE,US,UK</t>
  </si>
  <si>
    <t xml:space="preserve">Šešėlių vanduo  </t>
  </si>
  <si>
    <t>Night Swim</t>
  </si>
  <si>
    <t>The Three Musketeers: Milady</t>
  </si>
  <si>
    <t xml:space="preserve">Trys muškietininkai: Miledi  </t>
  </si>
  <si>
    <t>ES, FR, DE</t>
  </si>
  <si>
    <t>DogMan</t>
  </si>
  <si>
    <t xml:space="preserve">Dogmenas </t>
  </si>
  <si>
    <t>Tikslas – įvartis</t>
  </si>
  <si>
    <t>Next Goal Wins</t>
  </si>
  <si>
    <t>CA, DE</t>
  </si>
  <si>
    <t>Ingeborg Bachmann – Reise in die Wüste</t>
  </si>
  <si>
    <t>2024 m. vasario mėnesį Lietuvos kino teatruose rodytų filmų topas
2024 February Lithuanian theatrical film TOP</t>
  </si>
  <si>
    <t>Baghead</t>
  </si>
  <si>
    <t xml:space="preserve">Maišagalvė  </t>
  </si>
  <si>
    <t>Sparnuoti herojai</t>
  </si>
  <si>
    <t>Super Wings the Movie: Maximum Speed</t>
  </si>
  <si>
    <t>KR</t>
  </si>
  <si>
    <t>Ema ir juodasis jaguaras</t>
  </si>
  <si>
    <t>Le Dernier Jaguar</t>
  </si>
  <si>
    <t>FR, DE, CA</t>
  </si>
  <si>
    <t xml:space="preserve">Šuo ir katė. Pabėgimas </t>
  </si>
  <si>
    <t>Chien et Chat</t>
  </si>
  <si>
    <t>Praeities šešėlis</t>
  </si>
  <si>
    <t>May December</t>
  </si>
  <si>
    <t>Madam Web</t>
  </si>
  <si>
    <t>Madame Web</t>
  </si>
  <si>
    <t>Kopa</t>
  </si>
  <si>
    <t>Dune</t>
  </si>
  <si>
    <t>Numylėtinė</t>
  </si>
  <si>
    <t>Miller's Girl</t>
  </si>
  <si>
    <t xml:space="preserve">Kopa: antra dalis </t>
  </si>
  <si>
    <t>Dune: Part II</t>
  </si>
  <si>
    <t>Mūza</t>
  </si>
  <si>
    <t>Tarp pilkų debesų</t>
  </si>
  <si>
    <t xml:space="preserve">Ashes in the Snow </t>
  </si>
  <si>
    <t>Poetas</t>
  </si>
  <si>
    <t xml:space="preserve">Nežinomais takais  </t>
  </si>
  <si>
    <t>Sur les chemins noirs</t>
  </si>
  <si>
    <t>Greta Garbo Films</t>
  </si>
  <si>
    <t xml:space="preserve">Tegul prasideda šokiai </t>
  </si>
  <si>
    <t>Empieza el baile</t>
  </si>
  <si>
    <t>AR</t>
  </si>
  <si>
    <t xml:space="preserve">Didieji planetos sergėtojai </t>
  </si>
  <si>
    <t>Les gardiennes de la planete</t>
  </si>
  <si>
    <t>IE, US, UK</t>
  </si>
  <si>
    <t>Bob Marley: One Love</t>
  </si>
  <si>
    <t xml:space="preserve">Argailas  </t>
  </si>
  <si>
    <t>Argylle</t>
  </si>
  <si>
    <t xml:space="preserve">Batuotas katinas Pūkis: paskutinis noras  </t>
  </si>
  <si>
    <t>Puss in Boots: The Last Wish</t>
  </si>
  <si>
    <t>US, JP</t>
  </si>
  <si>
    <t xml:space="preserve">Šventųjų ir nusidėjėlių žemėje  </t>
  </si>
  <si>
    <t>In the Land of Saints and Sinners</t>
  </si>
  <si>
    <t xml:space="preserve">Broliai Super Mario. Filmas </t>
  </si>
  <si>
    <t>Super Mario Bros.</t>
  </si>
  <si>
    <t>JP, US</t>
  </si>
  <si>
    <t xml:space="preserve">Lukas </t>
  </si>
  <si>
    <t>Luca</t>
  </si>
  <si>
    <t xml:space="preserve">Apie sausą žolę </t>
  </si>
  <si>
    <t>Kuru Otlar Üstüne</t>
  </si>
  <si>
    <t>TR</t>
  </si>
  <si>
    <t>Simple comme Sylvain</t>
  </si>
  <si>
    <t>The Sweet East</t>
  </si>
  <si>
    <t xml:space="preserve">Meilės prigimtis </t>
  </si>
  <si>
    <t xml:space="preserve">Saldi rytinė pakrantė </t>
  </si>
  <si>
    <t xml:space="preserve">5½ meilės istorijos viename Vilniaus bute </t>
  </si>
  <si>
    <t>Five and a Half Love Stories in an Apartment in Vilnius, Lithuania</t>
  </si>
  <si>
    <t>LT, IE, LV</t>
  </si>
  <si>
    <t xml:space="preserve">Aklas gluosnis, mieganti  moteris </t>
  </si>
  <si>
    <t>Blind Willow, Sleeping Woman</t>
  </si>
  <si>
    <t>FR, CA, NL, LU</t>
  </si>
  <si>
    <t xml:space="preserve">Geležiniai gniaužtai </t>
  </si>
  <si>
    <t>The Iron Claw</t>
  </si>
  <si>
    <t>How to Have Sex</t>
  </si>
  <si>
    <t>UK, GR</t>
  </si>
  <si>
    <t>Preview</t>
  </si>
  <si>
    <t>Pasagges</t>
  </si>
  <si>
    <t>FR, DE</t>
  </si>
  <si>
    <t xml:space="preserve">Meile mano </t>
  </si>
  <si>
    <t>Love Life</t>
  </si>
  <si>
    <t>JP, FR</t>
  </si>
  <si>
    <t xml:space="preserve">Rose Namajunas: Aš esu čempionė  </t>
  </si>
  <si>
    <t>Thug Rose</t>
  </si>
  <si>
    <t xml:space="preserve">Vesper </t>
  </si>
  <si>
    <t>Čiurlionis AI</t>
  </si>
  <si>
    <t>Broom films</t>
  </si>
  <si>
    <t xml:space="preserve">Paryžietė </t>
  </si>
  <si>
    <t>Rue des dames</t>
  </si>
  <si>
    <t xml:space="preserve">Oho! </t>
  </si>
  <si>
    <t>Wahou!</t>
  </si>
  <si>
    <t xml:space="preserve">Ponas Bleikas jūsų paslaugoms </t>
  </si>
  <si>
    <t>Complètement cramé</t>
  </si>
  <si>
    <t>Draugų lažybos</t>
  </si>
  <si>
    <t>Cinema Ads</t>
  </si>
  <si>
    <t xml:space="preserve">Didžiosios lenktynės. Audi vs. Lancia </t>
  </si>
  <si>
    <t>Race for Glory</t>
  </si>
  <si>
    <t>IT, UK, IE</t>
  </si>
  <si>
    <t xml:space="preserve">Vienuolis ir ginklas </t>
  </si>
  <si>
    <t>The Monk and the Gun</t>
  </si>
  <si>
    <t>BT, FR, US, TW</t>
  </si>
  <si>
    <t>Mamutų medžioklė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</si>
  <si>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</si>
  <si>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</si>
  <si>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</si>
  <si>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</si>
  <si>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</si>
  <si>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</si>
  <si>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</si>
  <si>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</si>
  <si>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</si>
  <si>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</si>
  <si>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</si>
  <si>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</si>
  <si>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</si>
  <si>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</si>
  <si>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</si>
  <si>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</si>
  <si>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</si>
  <si>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</si>
  <si>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</si>
  <si>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</si>
  <si>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</si>
  <si>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</si>
  <si>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</si>
  <si>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</si>
  <si>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</si>
  <si>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</si>
  <si>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</si>
  <si>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</si>
  <si>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</si>
  <si>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</si>
  <si>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</si>
  <si>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</si>
  <si>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</si>
  <si>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</si>
  <si>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</si>
  <si>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</si>
  <si>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</si>
  <si>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</si>
  <si>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</si>
  <si>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</si>
  <si>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Wonka</t>
  </si>
  <si>
    <t>2024 m. kovo mėnesį Lietuvos kino teatruose rodytų filmų topas
2024 March Lithuanian theatrical film TOP</t>
  </si>
  <si>
    <t xml:space="preserve">Mano šuo Artūras </t>
  </si>
  <si>
    <t>Arthur the King</t>
  </si>
  <si>
    <t xml:space="preserve">Vaiduoklių medžiotojai: sustingę iš baimės  </t>
  </si>
  <si>
    <t>Ghostbusters Frozen Empire</t>
  </si>
  <si>
    <t xml:space="preserve">ACME Film / SONY </t>
  </si>
  <si>
    <t>Nematomas draugas</t>
  </si>
  <si>
    <t>Imaginary</t>
  </si>
  <si>
    <t xml:space="preserve">Nekaltoji  </t>
  </si>
  <si>
    <t>Immaculate</t>
  </si>
  <si>
    <t>Godzila ir kongas: Nauja imperija</t>
  </si>
  <si>
    <t>Godzilla x Kong: The New Empire</t>
  </si>
  <si>
    <t xml:space="preserve">Baltoji paukštė </t>
  </si>
  <si>
    <t>White Bird a Wonder Story</t>
  </si>
  <si>
    <t>Nutrūktgalviai: Don Kichoto pėdsakais</t>
  </si>
  <si>
    <t>Giants of La Mancha</t>
  </si>
  <si>
    <t>AR, BE, DE</t>
  </si>
  <si>
    <t xml:space="preserve">Barbė </t>
  </si>
  <si>
    <t>Barbie</t>
  </si>
  <si>
    <t>Žmogus-voras: Aplink multivisatą</t>
  </si>
  <si>
    <t>Spiderman Across the Spiderverse</t>
  </si>
  <si>
    <t xml:space="preserve">Motinos instinktas </t>
  </si>
  <si>
    <t>Mothers‘ instinct</t>
  </si>
  <si>
    <t xml:space="preserve">Mažylis Nikolia pasakoja apie laimę </t>
  </si>
  <si>
    <t xml:space="preserve">Petit Nicolas: Qu'est-Ce Qu'on Attend Pour Être Heureux? </t>
  </si>
  <si>
    <t>FR, LU, CA</t>
  </si>
  <si>
    <t xml:space="preserve">Zoja ir Audra </t>
  </si>
  <si>
    <t>Tempête</t>
  </si>
  <si>
    <t>Kung Fu Panda 4</t>
  </si>
  <si>
    <t>Gėlių mėnulio žudikai</t>
  </si>
  <si>
    <t>Penkios naktys pas Fredį</t>
  </si>
  <si>
    <t>Five Nights at Freddy's</t>
  </si>
  <si>
    <t xml:space="preserve">Undinėlė  </t>
  </si>
  <si>
    <t>Chlopi</t>
  </si>
  <si>
    <t>Anatomy of a Fall</t>
  </si>
  <si>
    <t>Monster</t>
  </si>
  <si>
    <t>Zielona granica</t>
  </si>
  <si>
    <t>Io Capitano</t>
  </si>
  <si>
    <t>Ryuichi Sakamoto | Opus</t>
  </si>
  <si>
    <t>Le successeur</t>
  </si>
  <si>
    <t>Passages</t>
  </si>
  <si>
    <t>Hoard</t>
  </si>
  <si>
    <t>Los delincuentes</t>
  </si>
  <si>
    <t>Explanation for everything</t>
  </si>
  <si>
    <t>Rapito</t>
  </si>
  <si>
    <t>Evil does not exist</t>
  </si>
  <si>
    <t>The Zone of Interest</t>
  </si>
  <si>
    <t xml:space="preserve">Parko stebuklai </t>
  </si>
  <si>
    <t>Die langweiligste Schule der Welt</t>
  </si>
  <si>
    <t xml:space="preserve">Jungle Bunch 2 </t>
  </si>
  <si>
    <t xml:space="preserve">Ingeborg Bachmann – kelionė į dykumą </t>
  </si>
  <si>
    <t xml:space="preserve">Interesų zona </t>
  </si>
  <si>
    <t xml:space="preserve">Kaimiečiai </t>
  </si>
  <si>
    <t xml:space="preserve">Kryčio anatomija </t>
  </si>
  <si>
    <t xml:space="preserve">Monstras </t>
  </si>
  <si>
    <t xml:space="preserve">Žalia siena </t>
  </si>
  <si>
    <t xml:space="preserve">Aš čia kapitonas </t>
  </si>
  <si>
    <t xml:space="preserve">Ryuichi Sakamoto | Opusas </t>
  </si>
  <si>
    <t xml:space="preserve">Metai buvo sunkūs </t>
  </si>
  <si>
    <t xml:space="preserve">Įpėdinis </t>
  </si>
  <si>
    <t xml:space="preserve">Kaupikai </t>
  </si>
  <si>
    <t xml:space="preserve">Delinkventai </t>
  </si>
  <si>
    <t xml:space="preserve">Tikroji priežastis </t>
  </si>
  <si>
    <t xml:space="preserve">Šventasis pagrobimas </t>
  </si>
  <si>
    <t xml:space="preserve">Blogis (ne)egzistuoja </t>
  </si>
  <si>
    <t>UK, US, PL</t>
  </si>
  <si>
    <t>PL, LT</t>
  </si>
  <si>
    <t>JP</t>
  </si>
  <si>
    <t>PL, BE, CZ, US, FR, TR, DE</t>
  </si>
  <si>
    <t>IT, BE, FR</t>
  </si>
  <si>
    <t>Une année difficile</t>
  </si>
  <si>
    <t>HU</t>
  </si>
  <si>
    <t>Po saulės</t>
  </si>
  <si>
    <t>After sun</t>
  </si>
  <si>
    <t>Labirintai</t>
  </si>
  <si>
    <t>–</t>
  </si>
  <si>
    <t>Bernadeta</t>
  </si>
  <si>
    <t>Bernadette</t>
  </si>
  <si>
    <t>Travolta</t>
  </si>
  <si>
    <t xml:space="preserve">Blogio šalis </t>
  </si>
  <si>
    <t>Land of Bad</t>
  </si>
  <si>
    <t>Mūsų svajonės</t>
  </si>
  <si>
    <t>We Have a Dream</t>
  </si>
  <si>
    <t>Les Misérables</t>
  </si>
  <si>
    <t xml:space="preserve">Les Misérables. Vargdieniai  </t>
  </si>
  <si>
    <t>Killers of the Flower Moon</t>
  </si>
  <si>
    <t>PAW Patrol: The Mighty Movie</t>
  </si>
  <si>
    <t>Little Mermaid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</si>
  <si>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</si>
  <si>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</si>
  <si>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</si>
  <si>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</si>
  <si>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</si>
  <si>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</si>
  <si>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</si>
  <si>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</si>
  <si>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</si>
  <si>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</si>
  <si>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</si>
  <si>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</si>
  <si>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</si>
  <si>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</si>
  <si>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</si>
  <si>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</si>
  <si>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</si>
  <si>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</si>
  <si>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</si>
  <si>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</si>
  <si>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</si>
  <si>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</si>
  <si>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</si>
  <si>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</si>
  <si>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</si>
  <si>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</si>
  <si>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</si>
  <si>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</si>
  <si>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</si>
  <si>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</si>
  <si>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</si>
  <si>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</si>
  <si>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</si>
  <si>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</si>
  <si>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</si>
  <si>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</si>
  <si>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</si>
  <si>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</si>
  <si>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2024 m. balandžio mėnesį Lietuvos kino teatruose rodytų filmų topas
2024 April Lithuanian theatrical film TOP</t>
  </si>
  <si>
    <t>Monkey Man</t>
  </si>
  <si>
    <t>US, IN, SG, CA</t>
  </si>
  <si>
    <t xml:space="preserve">Drakonų sergėtoja  </t>
  </si>
  <si>
    <t>Dragonkeeper</t>
  </si>
  <si>
    <t>ES, CN</t>
  </si>
  <si>
    <t>Karta.EU</t>
  </si>
  <si>
    <t>Studio Nominum</t>
  </si>
  <si>
    <t>Back To Black</t>
  </si>
  <si>
    <t xml:space="preserve">US, FR, UK </t>
  </si>
  <si>
    <t xml:space="preserve">Pilietinis karas  </t>
  </si>
  <si>
    <t>Civil War</t>
  </si>
  <si>
    <t xml:space="preserve">Theatrical Film Distribution  </t>
  </si>
  <si>
    <t xml:space="preserve">Kaskadininkas  </t>
  </si>
  <si>
    <t>The Fall Guy</t>
  </si>
  <si>
    <t xml:space="preserve">Abigailė  </t>
  </si>
  <si>
    <t>Abigail</t>
  </si>
  <si>
    <t>US, IE</t>
  </si>
  <si>
    <t xml:space="preserve">Pirmasis ženklas </t>
  </si>
  <si>
    <t>The First Omen</t>
  </si>
  <si>
    <t xml:space="preserve">Svajonių atostogos </t>
  </si>
  <si>
    <t>The Holdovers</t>
  </si>
  <si>
    <t xml:space="preserve">Visi mes svetimi  </t>
  </si>
  <si>
    <t>All of Us Strangers</t>
  </si>
  <si>
    <t>UK, US</t>
  </si>
  <si>
    <t xml:space="preserve">Nedžentelmeniško karo ministerija </t>
  </si>
  <si>
    <t>The Ministry of Ungentlemanly Warfare</t>
  </si>
  <si>
    <t>US, UK, TR</t>
  </si>
  <si>
    <t xml:space="preserve">Keistuolė Betė  </t>
  </si>
  <si>
    <t>My Freaky Family</t>
  </si>
  <si>
    <t>DE, IE, AU</t>
  </si>
  <si>
    <t>Paskutinė užduotis</t>
  </si>
  <si>
    <t>Knox goes away</t>
  </si>
  <si>
    <t>Daaaaaali!</t>
  </si>
  <si>
    <t xml:space="preserve">Raganosis Rino  </t>
  </si>
  <si>
    <t>Thabo and the Rhino Case</t>
  </si>
  <si>
    <t>Femme</t>
  </si>
  <si>
    <t xml:space="preserve">Mano laisvė  </t>
  </si>
  <si>
    <t>Mana Brīvība</t>
  </si>
  <si>
    <t>LV, LT</t>
  </si>
  <si>
    <t>M-films</t>
  </si>
  <si>
    <t>Prezidentas</t>
  </si>
  <si>
    <t xml:space="preserve">Chimera </t>
  </si>
  <si>
    <t>La Chimera</t>
  </si>
  <si>
    <t>Marijas Klusums</t>
  </si>
  <si>
    <t xml:space="preserve">Marijos tyla  </t>
  </si>
  <si>
    <t>Išgyventi vasarą</t>
  </si>
  <si>
    <t xml:space="preserve">Arkadija </t>
  </si>
  <si>
    <t>Arcadia</t>
  </si>
  <si>
    <t xml:space="preserve">Marija Montesori </t>
  </si>
  <si>
    <t>La nouvelle femme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</si>
  <si>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</si>
  <si>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</si>
  <si>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</si>
  <si>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</si>
  <si>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</si>
  <si>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</si>
  <si>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</si>
  <si>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</si>
  <si>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</si>
  <si>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</si>
  <si>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</si>
  <si>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</si>
  <si>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</si>
  <si>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</si>
  <si>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</si>
  <si>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</si>
  <si>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</si>
  <si>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</si>
  <si>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</si>
  <si>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 xml:space="preserve">Garfildas  </t>
  </si>
  <si>
    <t>The Garfield Movie</t>
  </si>
  <si>
    <t>Challengers</t>
  </si>
  <si>
    <t xml:space="preserve">Varžovai  </t>
  </si>
  <si>
    <t xml:space="preserve">Mirties korta  </t>
  </si>
  <si>
    <t>Tarot</t>
  </si>
  <si>
    <t>Furiosa: A Mad Max Saga</t>
  </si>
  <si>
    <t>Furioza: Pašėlusio Makso saga</t>
  </si>
  <si>
    <t>AU, US</t>
  </si>
  <si>
    <t>Nepažįstamieji: pirma dalis</t>
  </si>
  <si>
    <t>Strangers: Chapter One</t>
  </si>
  <si>
    <t>US, ES</t>
  </si>
  <si>
    <t xml:space="preserve">Mano mažasis karalius  </t>
  </si>
  <si>
    <t>King</t>
  </si>
  <si>
    <t>FR, BE</t>
  </si>
  <si>
    <t xml:space="preserve">Mažasis princas  </t>
  </si>
  <si>
    <t>Little prince</t>
  </si>
  <si>
    <t xml:space="preserve">Lilas, Lilas, Krokodilas </t>
  </si>
  <si>
    <t>Lyle Lyle Crocodile</t>
  </si>
  <si>
    <t xml:space="preserve">Kauliuko metimas  </t>
  </si>
  <si>
    <t>Breaking point</t>
  </si>
  <si>
    <t xml:space="preserve">Žiogas ir Antuanetė </t>
  </si>
  <si>
    <t>Cricket &amp; Antoinette</t>
  </si>
  <si>
    <t>HR</t>
  </si>
  <si>
    <t>Kometa Mumių šalyje</t>
  </si>
  <si>
    <t>Muumipeikko ja pyrstötähti</t>
  </si>
  <si>
    <t xml:space="preserve">Nakties skerdikas </t>
  </si>
  <si>
    <t>Wake Up</t>
  </si>
  <si>
    <t xml:space="preserve">Beždžionių planetos karalystė  </t>
  </si>
  <si>
    <t xml:space="preserve">Kingdom of the Planet of the Apes </t>
  </si>
  <si>
    <t>Nematomi draugai</t>
  </si>
  <si>
    <t>IF: Imaginary Friends</t>
  </si>
  <si>
    <t>Mėnesinės</t>
  </si>
  <si>
    <t>Periodical</t>
  </si>
  <si>
    <t xml:space="preserve">Vorai  </t>
  </si>
  <si>
    <t>Sting</t>
  </si>
  <si>
    <t>AU</t>
  </si>
  <si>
    <t xml:space="preserve">Kažkas ten yra  </t>
  </si>
  <si>
    <t>Something in the Water</t>
  </si>
  <si>
    <t xml:space="preserve">Apsinuoginusi mūza </t>
  </si>
  <si>
    <t>Bonnard: Pierre &amp; Marthe</t>
  </si>
  <si>
    <t xml:space="preserve">Legua </t>
  </si>
  <si>
    <t>Légua</t>
  </si>
  <si>
    <t>PT</t>
  </si>
  <si>
    <t xml:space="preserve">Mikė Pūkuotukas: Kraujas ir medus 2 </t>
  </si>
  <si>
    <t>Winnie the Pooh: Blood and Honey 2</t>
  </si>
  <si>
    <t>What the Finn – Summer of Surprises (Kannawoniwasein!)</t>
  </si>
  <si>
    <t xml:space="preserve">Vaikis žudo pasaulį  </t>
  </si>
  <si>
    <t>Boy Kills World</t>
  </si>
  <si>
    <t>Rašytojas</t>
  </si>
  <si>
    <t>The Writer</t>
  </si>
  <si>
    <t>LT, DE, US</t>
  </si>
  <si>
    <t>Naratyvas</t>
  </si>
  <si>
    <t xml:space="preserve">Hit Man </t>
  </si>
  <si>
    <t>2024 m. gegužės mėnesį Lietuvos kino teatruose rodytų filmų topas
2024 May Lithuanian theatrical film TOP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</si>
  <si>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</si>
  <si>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</si>
  <si>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</si>
  <si>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</si>
  <si>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</si>
  <si>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</si>
  <si>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</si>
  <si>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</si>
  <si>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</si>
  <si>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</si>
  <si>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</si>
  <si>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</si>
  <si>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</si>
  <si>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</si>
  <si>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</si>
  <si>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</si>
  <si>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</si>
  <si>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</si>
  <si>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</si>
  <si>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</si>
  <si>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</si>
  <si>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</si>
  <si>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</si>
  <si>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</si>
  <si>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2024 m. birželio mėnesį Lietuvos kino teatruose rodytų filmų topas
2024 June Lithuanian theatrical film TOP</t>
  </si>
  <si>
    <t xml:space="preserve">Pašėlę vyrukai: viskas arba nieko  </t>
  </si>
  <si>
    <t>Bad Boys: Ride Or Die</t>
  </si>
  <si>
    <t>The Watchers</t>
  </si>
  <si>
    <t xml:space="preserve">Stebėtojai  </t>
  </si>
  <si>
    <t xml:space="preserve">Milli Vanilli </t>
  </si>
  <si>
    <t>Girl You Know It's True</t>
  </si>
  <si>
    <t xml:space="preserve">Stebuklingoji boružėlė ir juodasis katinas  </t>
  </si>
  <si>
    <t>Ladybug &amp; Cat Noir: The Awakening</t>
  </si>
  <si>
    <t>Sūnus</t>
  </si>
  <si>
    <t>Son</t>
  </si>
  <si>
    <t>UK, FR</t>
  </si>
  <si>
    <t xml:space="preserve">Miauricijus Puikusis </t>
  </si>
  <si>
    <t>Amazing Maurice</t>
  </si>
  <si>
    <t>UK, DE, US</t>
  </si>
  <si>
    <t>Detektyvas Sanis</t>
  </si>
  <si>
    <t>Inspector Sun and the curse of the black widow</t>
  </si>
  <si>
    <t xml:space="preserve">Petsi Iš Argo  </t>
  </si>
  <si>
    <t>Argonuts</t>
  </si>
  <si>
    <t xml:space="preserve">Greiti ir pūkuoti </t>
  </si>
  <si>
    <t>Rally Road Racers</t>
  </si>
  <si>
    <t>Karalienės žaidimas</t>
  </si>
  <si>
    <t>Firebrand</t>
  </si>
  <si>
    <t>Ramenai</t>
  </si>
  <si>
    <t>Ramen Teh</t>
  </si>
  <si>
    <t>SG, JP, FR</t>
  </si>
  <si>
    <t xml:space="preserve">Praeitą vasarą  </t>
  </si>
  <si>
    <t>L’Ete Dernier</t>
  </si>
  <si>
    <t>Kur dingo Ana Frank?</t>
  </si>
  <si>
    <t>Where Is Anne Frank</t>
  </si>
  <si>
    <t>PL, BE, LU, FR, NL</t>
  </si>
  <si>
    <t>Quo vadis, Aida?</t>
  </si>
  <si>
    <t xml:space="preserve">BA, AT, RO, NL, DE, PL, FR </t>
  </si>
  <si>
    <t>Rūkymas sukelia kosulį</t>
  </si>
  <si>
    <t>Smoking Causes Coughing</t>
  </si>
  <si>
    <t>Tapytoja ir vagis</t>
  </si>
  <si>
    <t>Kunstneren og tyven</t>
  </si>
  <si>
    <t>NO, US</t>
  </si>
  <si>
    <t xml:space="preserve">Toro </t>
  </si>
  <si>
    <t>Mandibules</t>
  </si>
  <si>
    <t>Viskas bus kitaip</t>
  </si>
  <si>
    <t>Everything Will Change</t>
  </si>
  <si>
    <t>DE, NL</t>
  </si>
  <si>
    <t>Lenos jūra</t>
  </si>
  <si>
    <t>Zeevonk</t>
  </si>
  <si>
    <t>BE, NL</t>
  </si>
  <si>
    <t>Skalvijos kino centras</t>
  </si>
  <si>
    <t>Apverstas bokštas</t>
  </si>
  <si>
    <t>Tagurpidi torn</t>
  </si>
  <si>
    <t>LV, EE</t>
  </si>
  <si>
    <t>Net ir pelės keliauja į dangų</t>
  </si>
  <si>
    <t>I mysi patrí do nebe</t>
  </si>
  <si>
    <t>CZ, FR, PL, SK</t>
  </si>
  <si>
    <t>Aš niekada neverkiu</t>
  </si>
  <si>
    <t>Jak Najdalej Stad</t>
  </si>
  <si>
    <t>PL, IE</t>
  </si>
  <si>
    <t>Mano mama gorila</t>
  </si>
  <si>
    <t>Apstjärnan</t>
  </si>
  <si>
    <t>SE, DK, FI</t>
  </si>
  <si>
    <t>Mūsų namai</t>
  </si>
  <si>
    <t>Where We Belong</t>
  </si>
  <si>
    <t>CH</t>
  </si>
  <si>
    <t>Gauja</t>
  </si>
  <si>
    <t>Smecka</t>
  </si>
  <si>
    <t>CZ, SK, LV</t>
  </si>
  <si>
    <t>Jokūbas, Mimi ir kalbantys šunys</t>
  </si>
  <si>
    <t>Jekabs, Mimmi un runajosie suni</t>
  </si>
  <si>
    <t>LV, PL</t>
  </si>
  <si>
    <t>Bintė</t>
  </si>
  <si>
    <t>Binti</t>
  </si>
  <si>
    <t>BE</t>
  </si>
  <si>
    <t>Atsargiai, ragana</t>
  </si>
  <si>
    <t>Zlogonje</t>
  </si>
  <si>
    <t>MK</t>
  </si>
  <si>
    <t>Arčiau debesų</t>
  </si>
  <si>
    <t>Cloudboy</t>
  </si>
  <si>
    <t>BG, SE, NL, NO</t>
  </si>
  <si>
    <t>Tamsta Varlius</t>
  </si>
  <si>
    <t>Meester Kikker</t>
  </si>
  <si>
    <t>NL</t>
  </si>
  <si>
    <t xml:space="preserve">Išvirkščias pasaulis 2  </t>
  </si>
  <si>
    <t>Inside Out 2</t>
  </si>
  <si>
    <t>Tylos zona. Pirmoji diena</t>
  </si>
  <si>
    <t>A Quiet Place: Day One</t>
  </si>
  <si>
    <t xml:space="preserve">Laisvės garsas  </t>
  </si>
  <si>
    <t>Sound of Freedom</t>
  </si>
  <si>
    <t>US, MX</t>
  </si>
  <si>
    <t xml:space="preserve">Katytė ir aš  </t>
  </si>
  <si>
    <t>Cat's Life</t>
  </si>
  <si>
    <t>FR, CH</t>
  </si>
  <si>
    <t>This Time Next Year</t>
  </si>
  <si>
    <t xml:space="preserve">Kitąmet tuo pačiu laiku </t>
  </si>
  <si>
    <t xml:space="preserve">Nakties skerdikas  </t>
  </si>
  <si>
    <t>The Inseparables</t>
  </si>
  <si>
    <t xml:space="preserve">Vizijos </t>
  </si>
  <si>
    <t>Visions</t>
  </si>
  <si>
    <t xml:space="preserve">Horizontas 1 dalis  </t>
  </si>
  <si>
    <t>Horizon an American Saga Part 1</t>
  </si>
  <si>
    <t xml:space="preserve">Mažojo Nikolia lobis </t>
  </si>
  <si>
    <t>Le Trésor du Petit Nicolas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</si>
  <si>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</si>
  <si>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</si>
  <si>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</si>
  <si>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</si>
  <si>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</si>
  <si>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</si>
  <si>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</si>
  <si>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</si>
  <si>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</si>
  <si>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</si>
  <si>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</si>
  <si>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</si>
  <si>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</si>
  <si>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</si>
  <si>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</si>
  <si>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</si>
  <si>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</si>
  <si>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</si>
  <si>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</si>
  <si>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</si>
  <si>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</si>
  <si>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</si>
  <si>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</si>
  <si>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</si>
  <si>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</si>
  <si>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</si>
  <si>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</si>
  <si>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</si>
  <si>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</si>
  <si>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</si>
  <si>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</si>
  <si>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</si>
  <si>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</si>
  <si>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</si>
  <si>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</si>
  <si>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</si>
  <si>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</si>
  <si>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</si>
  <si>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</si>
  <si>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2024 m. liepos mėnesį Lietuvos kino teatruose rodytų filmų topas
2024 July Lithuanian theatrical film TOP</t>
  </si>
  <si>
    <t xml:space="preserve">Sielų kolekcionierius </t>
  </si>
  <si>
    <t>Longlegs</t>
  </si>
  <si>
    <t xml:space="preserve"> 2024-07-19</t>
  </si>
  <si>
    <t xml:space="preserve">Tornadų medžiotojai  </t>
  </si>
  <si>
    <t>Twisters</t>
  </si>
  <si>
    <t>Nuskraidink mane į mėnulį</t>
  </si>
  <si>
    <t>Fly Me to the Moon</t>
  </si>
  <si>
    <t>Haroldas ir magiškoji kreidelė</t>
  </si>
  <si>
    <t>Harold &amp; The Purple Crayon</t>
  </si>
  <si>
    <t>Fabelmanai</t>
  </si>
  <si>
    <t>The Fabelmans</t>
  </si>
  <si>
    <t xml:space="preserve">Afrika Pandastika </t>
  </si>
  <si>
    <t>Panda Bear in Africa</t>
  </si>
  <si>
    <t>DK, NL, FR, DE, EE, CN</t>
  </si>
  <si>
    <t xml:space="preserve">Viena vasara  </t>
  </si>
  <si>
    <t>Le temps d'un été</t>
  </si>
  <si>
    <t xml:space="preserve">Begalybė </t>
  </si>
  <si>
    <t>L’immensita</t>
  </si>
  <si>
    <t>IT, FR</t>
  </si>
  <si>
    <t xml:space="preserve">Bjaurusis aš 4 </t>
  </si>
  <si>
    <t>Despicable Me 4</t>
  </si>
  <si>
    <t xml:space="preserve">Deadpool ir Ernis  </t>
  </si>
  <si>
    <t>Deadpool &amp; Wolverine</t>
  </si>
  <si>
    <t xml:space="preserve">Malonės rūšys </t>
  </si>
  <si>
    <t>Kinds of Kindness</t>
  </si>
  <si>
    <t xml:space="preserve">Baikeriai  </t>
  </si>
  <si>
    <t>Bikeriders</t>
  </si>
  <si>
    <t xml:space="preserve">Žvėriška prigimtis </t>
  </si>
  <si>
    <t>In A Violent Nature</t>
  </si>
  <si>
    <t xml:space="preserve">Theatrical Film Distribution </t>
  </si>
  <si>
    <t>Troliai 3</t>
  </si>
  <si>
    <t>Trolls Band Together</t>
  </si>
  <si>
    <t xml:space="preserve">Pakalikai 2 </t>
  </si>
  <si>
    <t>Minions: The Rise of Gru</t>
  </si>
  <si>
    <t xml:space="preserve">Blogiukai </t>
  </si>
  <si>
    <t>The Bad Guys</t>
  </si>
  <si>
    <t xml:space="preserve">Ežiukas Sonic 2 </t>
  </si>
  <si>
    <t>Sonic The Hedgehog 2</t>
  </si>
  <si>
    <t>US, CA, JP</t>
  </si>
  <si>
    <t>Egzorcizmas</t>
  </si>
  <si>
    <t>The Exorcism</t>
  </si>
  <si>
    <t xml:space="preserve">Palikimas  </t>
  </si>
  <si>
    <t>Treasure</t>
  </si>
  <si>
    <t>DE, FR</t>
  </si>
  <si>
    <t>Paslapčių traukinys</t>
  </si>
  <si>
    <t>A Mystery on the Cattle Hill Express</t>
  </si>
  <si>
    <t xml:space="preserve">O, Paryžiau!  </t>
  </si>
  <si>
    <t>Paris Paradis</t>
  </si>
  <si>
    <t xml:space="preserve">Stebuklų knyga  </t>
  </si>
  <si>
    <t>La chambre des merveilles</t>
  </si>
  <si>
    <t xml:space="preserve">Stebuklų knyga </t>
  </si>
  <si>
    <t>What the Finn – Summer of Surprisesvb</t>
  </si>
  <si>
    <t>Kannawoniwasein!</t>
  </si>
  <si>
    <t>10 pasimatymų</t>
  </si>
  <si>
    <t>121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</si>
  <si>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</si>
  <si>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</si>
  <si>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</si>
  <si>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</si>
  <si>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</si>
  <si>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</si>
  <si>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</si>
  <si>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</si>
  <si>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</si>
  <si>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</si>
  <si>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</si>
  <si>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</si>
  <si>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</si>
  <si>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</si>
  <si>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</si>
  <si>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</si>
  <si>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</si>
  <si>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</si>
  <si>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</si>
  <si>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</si>
  <si>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</si>
  <si>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</si>
  <si>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 xml:space="preserve">ACME Film / WB </t>
  </si>
  <si>
    <t>2024 m. rugpjūčio mėnesį Lietuvos kino teatruose rodytų filmų topas
2024 August Lithuanian theatrical film TOP</t>
  </si>
  <si>
    <t xml:space="preserve">Mes dedame tašką </t>
  </si>
  <si>
    <t>It Ends With Us</t>
  </si>
  <si>
    <t>200% Vilkas</t>
  </si>
  <si>
    <t>200% Wolf</t>
  </si>
  <si>
    <t>AU, ES, DE</t>
  </si>
  <si>
    <t xml:space="preserve">Borderlands: paslaptinga relikvija </t>
  </si>
  <si>
    <t>Borderlands</t>
  </si>
  <si>
    <t xml:space="preserve">Duok ženklą </t>
  </si>
  <si>
    <t>Blink Twice</t>
  </si>
  <si>
    <t>Varnas</t>
  </si>
  <si>
    <t>The Crow</t>
  </si>
  <si>
    <t xml:space="preserve">Naktis su žudiku  </t>
  </si>
  <si>
    <t>Strange Darling</t>
  </si>
  <si>
    <t>Fantastinių gyvūnų legenda</t>
  </si>
  <si>
    <t>FR, CA</t>
  </si>
  <si>
    <t>Zak &amp; Wowo, la légende de Lendarys</t>
  </si>
  <si>
    <t>La La Land</t>
  </si>
  <si>
    <t>Kalifornijos svajos</t>
  </si>
  <si>
    <t xml:space="preserve">Geriausi mūsų metai </t>
  </si>
  <si>
    <t>Gli anni più belli</t>
  </si>
  <si>
    <t>69 išpažintis</t>
  </si>
  <si>
    <t>Mental machinery</t>
  </si>
  <si>
    <t xml:space="preserve">Svetimas: Romulas  </t>
  </si>
  <si>
    <t>Alien: Romulus</t>
  </si>
  <si>
    <t>MaXXXine</t>
  </si>
  <si>
    <t>Gerasis bosas</t>
  </si>
  <si>
    <t>El Buen Patrón</t>
  </si>
  <si>
    <t xml:space="preserve">Parazitas </t>
  </si>
  <si>
    <t>Gisaengchung</t>
  </si>
  <si>
    <t>Tiesiog sėkmė</t>
  </si>
  <si>
    <t>Coup de chance</t>
  </si>
  <si>
    <t xml:space="preserve">Narsieji gelbėtojai  </t>
  </si>
  <si>
    <t>Combat Wombat: Back 2 Back</t>
  </si>
  <si>
    <t xml:space="preserve">Reiganas </t>
  </si>
  <si>
    <t>Reagan</t>
  </si>
  <si>
    <t xml:space="preserve">Mano draugas pingvinas </t>
  </si>
  <si>
    <t>My Penguin friend</t>
  </si>
  <si>
    <t>US, BR</t>
  </si>
  <si>
    <t>Paklusnumo žaidimai</t>
  </si>
  <si>
    <t>Subservience</t>
  </si>
  <si>
    <t xml:space="preserve">Sonne und Beton </t>
  </si>
  <si>
    <t>Sun and Concrete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</si>
  <si>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</si>
  <si>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</si>
  <si>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</si>
  <si>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</si>
  <si>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</si>
  <si>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</si>
  <si>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</si>
  <si>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</si>
  <si>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</si>
  <si>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</si>
  <si>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</si>
  <si>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</si>
  <si>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</si>
  <si>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</si>
  <si>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</si>
  <si>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</si>
  <si>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</si>
  <si>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</si>
  <si>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</si>
  <si>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</si>
  <si>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</si>
  <si>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</si>
  <si>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2024 m. rugsėjo mėnesį Lietuvos kino teatruose rodytų filmų topas
2024 September Lithuanian theatrical film TOP</t>
  </si>
  <si>
    <t xml:space="preserve">Ozi. Miško balsas  </t>
  </si>
  <si>
    <t>Ozi: Voice Of The Forest</t>
  </si>
  <si>
    <t>UK, FR, JAV, CN</t>
  </si>
  <si>
    <t xml:space="preserve">Substancija </t>
  </si>
  <si>
    <t>The Substance</t>
  </si>
  <si>
    <t xml:space="preserve">Meilė, melas, kraujas </t>
  </si>
  <si>
    <t>Love Lies Bleeding</t>
  </si>
  <si>
    <t xml:space="preserve">Nekalbėk apie blogį  </t>
  </si>
  <si>
    <t>Speak No Evil</t>
  </si>
  <si>
    <t>Transformers One</t>
  </si>
  <si>
    <t xml:space="preserve">Transformeriai. Pradžia </t>
  </si>
  <si>
    <t xml:space="preserve">Dukine Film Distribution / Paramount </t>
  </si>
  <si>
    <t>Bolero</t>
  </si>
  <si>
    <t xml:space="preserve">Theatrical Film Distribution   </t>
  </si>
  <si>
    <t>Blur: To The End</t>
  </si>
  <si>
    <t xml:space="preserve">Theatrical Film Distribution  / WDSMPI  </t>
  </si>
  <si>
    <t>Beetlejuice Beetlejuice</t>
  </si>
  <si>
    <t xml:space="preserve">Madam Clicquot  </t>
  </si>
  <si>
    <t>Widow Clicquot</t>
  </si>
  <si>
    <t>10 katino gyvenimų</t>
  </si>
  <si>
    <t>10 Lives</t>
  </si>
  <si>
    <t>Never Let Go</t>
  </si>
  <si>
    <t xml:space="preserve">Niekada nepaleisk </t>
  </si>
  <si>
    <t xml:space="preserve">Misija Titanas  </t>
  </si>
  <si>
    <t>Slingshot</t>
  </si>
  <si>
    <t>US, HU, ID</t>
  </si>
  <si>
    <t>Piligrimai</t>
  </si>
  <si>
    <t>Svečiuose</t>
  </si>
  <si>
    <t>Gæsterne</t>
  </si>
  <si>
    <t>DK, NL</t>
  </si>
  <si>
    <t xml:space="preserve">Hana monstrų pasaulyje  </t>
  </si>
  <si>
    <t>Hanna And The Monsters</t>
  </si>
  <si>
    <t xml:space="preserve">Pragaro vaikis: sukčius </t>
  </si>
  <si>
    <t>Hellboy: The Crooked man</t>
  </si>
  <si>
    <t>US, UK, DE</t>
  </si>
  <si>
    <t>Duobėje</t>
  </si>
  <si>
    <t>Maobori company</t>
  </si>
  <si>
    <t>Sesės</t>
  </si>
  <si>
    <t>Po mokyklos</t>
  </si>
  <si>
    <t xml:space="preserve">Gobšuoliai </t>
  </si>
  <si>
    <t>Greedy People</t>
  </si>
  <si>
    <t xml:space="preserve">Travolta 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</si>
  <si>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</si>
  <si>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</si>
  <si>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</si>
  <si>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</si>
  <si>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</si>
  <si>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</si>
  <si>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</si>
  <si>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</si>
  <si>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</si>
  <si>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</si>
  <si>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</si>
  <si>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</si>
  <si>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</si>
  <si>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</si>
  <si>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</si>
  <si>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</si>
  <si>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</si>
  <si>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</si>
  <si>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2024 m. spalio mėnesį Lietuvos kino teatruose rodytų filmų topas
2024 October Lithuanian theatrical film TOP</t>
  </si>
  <si>
    <t>Megalopolis</t>
  </si>
  <si>
    <t xml:space="preserve">Laikas gyventi </t>
  </si>
  <si>
    <t>We Live in Time</t>
  </si>
  <si>
    <t>FR, UK</t>
  </si>
  <si>
    <t xml:space="preserve">Suspirija  </t>
  </si>
  <si>
    <t>Suspiria</t>
  </si>
  <si>
    <t xml:space="preserve">Šypsena 2 </t>
  </si>
  <si>
    <t>Smile 2</t>
  </si>
  <si>
    <t xml:space="preserve">Laukinukė Roz </t>
  </si>
  <si>
    <t>Wild Robot</t>
  </si>
  <si>
    <t>Terrifier 3</t>
  </si>
  <si>
    <t xml:space="preserve">Keliantis siaubą 3 </t>
  </si>
  <si>
    <t xml:space="preserve">Grafas Montekristas </t>
  </si>
  <si>
    <t>The Count of Monte-Cristo</t>
  </si>
  <si>
    <t xml:space="preserve">Juodoji kanarėlė  </t>
  </si>
  <si>
    <t>Canary Black</t>
  </si>
  <si>
    <t>UK, US, HR</t>
  </si>
  <si>
    <t xml:space="preserve">Egzorcistas: tikintysis </t>
  </si>
  <si>
    <t>The Exorcist: Believer</t>
  </si>
  <si>
    <t xml:space="preserve">Banginis  </t>
  </si>
  <si>
    <t>The Whale</t>
  </si>
  <si>
    <t>Džokeris: Folie A Deux</t>
  </si>
  <si>
    <t>Joker: Folie a Deux</t>
  </si>
  <si>
    <t>Venomas 3</t>
  </si>
  <si>
    <t>Venom: The Last Dance</t>
  </si>
  <si>
    <t xml:space="preserve">Šuo kuris keliavo traukiniu  </t>
  </si>
  <si>
    <t>Lampo The Travelling Dog</t>
  </si>
  <si>
    <t>PL</t>
  </si>
  <si>
    <t>Baimė</t>
  </si>
  <si>
    <t xml:space="preserve">Afraid  </t>
  </si>
  <si>
    <t>Mokinys</t>
  </si>
  <si>
    <t>Apprentice</t>
  </si>
  <si>
    <t>DK, CA, IE, US</t>
  </si>
  <si>
    <t>Bagman: šeimos prakeiksmas</t>
  </si>
  <si>
    <t>Bagman</t>
  </si>
  <si>
    <t>Tiesos kadras</t>
  </si>
  <si>
    <t>Lee</t>
  </si>
  <si>
    <t xml:space="preserve">Broliai lokiai: laiko kilpa  </t>
  </si>
  <si>
    <t>Boonie Bears: Time Twist</t>
  </si>
  <si>
    <t>CN</t>
  </si>
  <si>
    <t>Unlimited Media</t>
  </si>
  <si>
    <t>Tikri farai</t>
  </si>
  <si>
    <t>All screens</t>
  </si>
  <si>
    <t xml:space="preserve">Kalėjimo prižiūrėtoja  </t>
  </si>
  <si>
    <t>Vogter</t>
  </si>
  <si>
    <t xml:space="preserve">Išdykusios letenos. Dingę augintiniai </t>
  </si>
  <si>
    <t>Grace And Pedro: Pets To The Rescue</t>
  </si>
  <si>
    <t xml:space="preserve">Laisvo elgesio šeimynėlė </t>
  </si>
  <si>
    <t>The Radleys</t>
  </si>
  <si>
    <t xml:space="preserve">Psichopato bučinys  </t>
  </si>
  <si>
    <t>Woman Of The Hour</t>
  </si>
  <si>
    <t xml:space="preserve">After. Fanams </t>
  </si>
  <si>
    <t>Beyond After</t>
  </si>
  <si>
    <t xml:space="preserve">Tylos valanda  </t>
  </si>
  <si>
    <t>The Silent Hour</t>
  </si>
  <si>
    <t xml:space="preserve">Mano Marčelas  </t>
  </si>
  <si>
    <t>Marcello Mio</t>
  </si>
  <si>
    <t xml:space="preserve">Oho! Žinutė iš kosmoso  </t>
  </si>
  <si>
    <t>Wow! Message from Space</t>
  </si>
  <si>
    <t xml:space="preserve">Jaunasis vadas Vinetu  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</si>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</sst>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yyyy/mm/dd;@"/>
    <numFmt numFmtId="166" formatCode=";;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Verdana"/>
      <family val="2"/>
    </font>
    <font>
      <b/>
      <sz val="10"/>
      <name val="Verdana"/>
      <family val="2"/>
      <charset val="186"/>
    </font>
    <font>
      <b/>
      <sz val="10"/>
      <name val="Verdana"/>
      <family val="2"/>
    </font>
    <font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b/>
      <sz val="11"/>
      <name val="Verdana"/>
      <family val="2"/>
    </font>
    <font>
      <sz val="10"/>
      <color theme="1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11"/>
      <name val="Calibri"/>
      <family val="2"/>
      <charset val="186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  <charset val="186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name val="Verdan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8CC6A2"/>
        <bgColor indexed="64"/>
      </patternFill>
    </fill>
    <fill>
      <patternFill patternType="solid">
        <fgColor rgb="FFB8D0B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/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6" fontId="8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8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3" fontId="5" fillId="2" borderId="10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164" fontId="13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" fontId="1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3" fontId="13" fillId="0" borderId="0" xfId="0" applyNumberFormat="1" applyFont="1"/>
    <xf numFmtId="14" fontId="13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5" fontId="8" fillId="0" borderId="2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9" fontId="14" fillId="0" borderId="1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6" fontId="14" fillId="0" borderId="3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 wrapText="1"/>
    </xf>
    <xf numFmtId="164" fontId="16" fillId="0" borderId="4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center"/>
    </xf>
    <xf numFmtId="0" fontId="17" fillId="0" borderId="0" xfId="0" applyFont="1"/>
    <xf numFmtId="1" fontId="17" fillId="0" borderId="0" xfId="0" applyNumberFormat="1" applyFont="1"/>
    <xf numFmtId="164" fontId="5" fillId="0" borderId="10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3" fontId="5" fillId="0" borderId="2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166" fontId="8" fillId="0" borderId="8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164" fontId="5" fillId="0" borderId="11" xfId="0" applyNumberFormat="1" applyFont="1" applyBorder="1"/>
    <xf numFmtId="3" fontId="5" fillId="0" borderId="22" xfId="0" applyNumberFormat="1" applyFont="1" applyBorder="1"/>
    <xf numFmtId="0" fontId="5" fillId="0" borderId="6" xfId="0" applyFont="1" applyBorder="1" applyAlignment="1">
      <alignment horizontal="right"/>
    </xf>
    <xf numFmtId="164" fontId="5" fillId="0" borderId="1" xfId="0" applyNumberFormat="1" applyFont="1" applyBorder="1"/>
    <xf numFmtId="3" fontId="5" fillId="0" borderId="16" xfId="0" applyNumberFormat="1" applyFont="1" applyBorder="1"/>
    <xf numFmtId="0" fontId="3" fillId="0" borderId="0" xfId="0" applyFont="1" applyAlignment="1">
      <alignment wrapText="1"/>
    </xf>
    <xf numFmtId="0" fontId="5" fillId="0" borderId="7" xfId="0" applyFont="1" applyBorder="1" applyAlignment="1">
      <alignment horizontal="right"/>
    </xf>
    <xf numFmtId="164" fontId="5" fillId="0" borderId="19" xfId="0" applyNumberFormat="1" applyFont="1" applyBorder="1"/>
    <xf numFmtId="3" fontId="5" fillId="0" borderId="20" xfId="0" applyNumberFormat="1" applyFont="1" applyBorder="1"/>
    <xf numFmtId="165" fontId="3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17" xfId="0" applyFont="1" applyBorder="1" applyAlignment="1">
      <alignment horizontal="right"/>
    </xf>
    <xf numFmtId="164" fontId="5" fillId="0" borderId="9" xfId="0" applyNumberFormat="1" applyFont="1" applyBorder="1"/>
    <xf numFmtId="3" fontId="5" fillId="0" borderId="18" xfId="0" applyNumberFormat="1" applyFont="1" applyBorder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" fontId="10" fillId="4" borderId="0" xfId="0" applyNumberFormat="1" applyFont="1" applyFill="1" applyAlignment="1">
      <alignment horizontal="center" vertical="center" wrapText="1"/>
    </xf>
    <xf numFmtId="1" fontId="10" fillId="4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3">
    <cellStyle name="Įprastas 2" xfId="2" xr:uid="{AF9D8927-0EF2-47E7-B071-0F683ACD5E8D}"/>
    <cellStyle name="Normal" xfId="0" builtinId="0"/>
    <cellStyle name="Normal 2" xfId="1" xr:uid="{5A383F1C-3275-48DC-A860-3834CAE7207B}"/>
  </cellStyles>
  <dxfs count="2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D0BF"/>
      <color rgb="FFC2CABE"/>
      <color rgb="FF8CC6A2"/>
      <color rgb="FFB5BA98"/>
      <color rgb="FFA5AB83"/>
      <color rgb="FFBAC5A3"/>
      <color rgb="FFC9D0BA"/>
      <color rgb="FFCED5B5"/>
      <color rgb="FFCAD6B4"/>
      <color rgb="FFC3D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3785FD25-AAB1-4E95-84BE-1651FE0E8AA5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088A00-363F-4906-A446-E9C911C82847}" name="Table2" displayName="Table2" ref="A2:I316" totalsRowShown="0" headerRowDxfId="297" dataDxfId="296" tableBorderDxfId="295">
  <sortState xmlns:xlrd2="http://schemas.microsoft.com/office/spreadsheetml/2017/richdata2" ref="A3:I316">
    <sortCondition descending="1" ref="E3:E316"/>
  </sortState>
  <tableColumns count="9">
    <tableColumn id="1" xr3:uid="{E82F97CE-D981-4BAF-A407-15BBF45CA832}" name="#" dataDxfId="294"/>
    <tableColumn id="2" xr3:uid="{01FE6250-9F3F-4580-8F12-48D6FD1EE2B3}" name="Filmo pavadinimas" dataDxfId="293"/>
    <tableColumn id="3" xr3:uid="{4B9C8B2C-F79E-422A-9563-B1E047B470A5}" name="Filmo pavadinimas orginalo kalba" dataDxfId="292"/>
    <tableColumn id="4" xr3:uid="{C633EC10-EC41-412A-89B2-3B31FAD4A803}" name="Kilmės šalis" dataDxfId="291"/>
    <tableColumn id="5" xr3:uid="{7EA430B9-9FC6-4EF5-90C4-3EB6995F4A92}" name="Pajamos _x000a_" dataDxfId="290"/>
    <tableColumn id="6" xr3:uid="{327DF5B1-6017-4FA4-BEE9-C9431C7F3D7F}" name="Žiūrovų skaičius" dataDxfId="289"/>
    <tableColumn id="7" xr3:uid="{768F497F-3E76-4131-9570-93193FF7FF27}" name="Kopijų skaičius" dataDxfId="288"/>
    <tableColumn id="8" xr3:uid="{8C7F4665-7C5F-4206-A186-59CC2BAC634D}" name="Premjeros data" dataDxfId="287"/>
    <tableColumn id="9" xr3:uid="{EDC5F140-625B-4902-B4EF-9BA49F595C67}" name="Platintojas" dataDxfId="286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E3DFED-A663-4CF3-AB1C-B6D31440D790}" name="Table44678910121314425678910" displayName="Table44678910121314425678910" ref="A2:I62" headerRowDxfId="165" dataDxfId="163" totalsRowDxfId="161" headerRowBorderDxfId="164" tableBorderDxfId="162" totalsRowBorderDxfId="160">
  <sortState xmlns:xlrd2="http://schemas.microsoft.com/office/spreadsheetml/2017/richdata2" ref="A3:I62">
    <sortCondition descending="1" ref="E3:E62"/>
  </sortState>
  <tableColumns count="9">
    <tableColumn id="1" xr3:uid="{01020785-E451-47F9-88A2-9C3663717A2E}" name="#" totalsRowLabel=" " dataDxfId="159"/>
    <tableColumn id="2" xr3:uid="{4DBDFA47-AF1A-424C-A9B6-0382842AA0C6}" name="Filmo pavadinimas" dataDxfId="158"/>
    <tableColumn id="3" xr3:uid="{56225581-7171-4E2B-B0BB-27118C6F546B}" name="Filmo pavadinimas orginalo kalba" dataDxfId="157"/>
    <tableColumn id="4" xr3:uid="{5108C0AC-F53F-4EF5-8B6F-1DD70E044156}" name="Kilmės šalis" dataDxfId="156"/>
    <tableColumn id="5" xr3:uid="{E489AB92-028B-43E5-9041-AD627F029E67}" name="Pajamos _x000a_" totalsRowFunction="sum" dataDxfId="155"/>
    <tableColumn id="6" xr3:uid="{097D6B1A-0284-4B97-80D6-E7B5F964D133}" name="Žiūrovų skaičius" totalsRowFunction="sum" dataDxfId="154"/>
    <tableColumn id="7" xr3:uid="{A9718F4B-4135-4023-8395-1C298C285E9B}" name="Kopijų skaičius" dataDxfId="153"/>
    <tableColumn id="8" xr3:uid="{70DC9655-5FA0-4BC5-8BFA-E425DF27B694}" name="Premjeros data" dataDxfId="152"/>
    <tableColumn id="9" xr3:uid="{80461BB9-9AB8-482F-AB3F-FDE099B5F06E}" name="Platintojas" totalsRowLabel=" " dataDxfId="151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BA720E-4EFD-4151-AD18-EB5510E3EE27}" name="Table4467891012131442567891011" displayName="Table4467891012131442567891011" ref="A2:I77" headerRowDxfId="2" dataDxfId="0" totalsRowDxfId="1" headerRowBorderDxfId="150" tableBorderDxfId="149" totalsRowBorderDxfId="148">
  <sortState xmlns:xlrd2="http://schemas.microsoft.com/office/spreadsheetml/2017/richdata2" ref="A3:I77">
    <sortCondition descending="1" ref="E3:E77"/>
  </sortState>
  <tableColumns count="9">
    <tableColumn id="1" xr3:uid="{369FB460-16D2-473D-B245-AB8893BE2762}" name="#" totalsRowLabel=" " dataDxfId="11"/>
    <tableColumn id="2" xr3:uid="{3E50719D-430E-48BC-9150-5524E97A4A34}" name="Filmo pavadinimas" dataDxfId="10"/>
    <tableColumn id="3" xr3:uid="{6903FEA2-5E6D-402A-9E53-D0817265CA3E}" name="Filmo pavadinimas orginalo kalba" dataDxfId="9"/>
    <tableColumn id="4" xr3:uid="{B5BE2A63-F4DF-40DB-8896-1B5E35451EB4}" name="Kilmės šalis" dataDxfId="8"/>
    <tableColumn id="5" xr3:uid="{AB93F2D1-0EA3-487D-B7DB-0E34C220A40B}" name="Pajamos _x000a_" totalsRowFunction="sum" dataDxfId="7"/>
    <tableColumn id="6" xr3:uid="{C4705043-9CDC-492F-9B7F-A80EF91A1A52}" name="Žiūrovų skaičius" totalsRowFunction="sum" dataDxfId="6"/>
    <tableColumn id="7" xr3:uid="{B4F6F65C-0976-40A0-875E-94B577ADE915}" name="Kopijų skaičius" dataDxfId="5"/>
    <tableColumn id="8" xr3:uid="{38404DE8-229B-4198-B993-4CFB1EF02B27}" name="Premjeros data" dataDxfId="4"/>
    <tableColumn id="9" xr3:uid="{AC09690E-6B58-4EE8-BC55-FFD82DFD73BF}" name="Platintojas" totalsRowLabel=" " dataDxfId="3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ABF6C9-D61D-41CB-856D-11E72FDD8E32}" name="Table44678910121314" displayName="Table44678910121314" ref="A2:I65" headerRowDxfId="285" dataDxfId="283" totalsRowDxfId="281" headerRowBorderDxfId="284" tableBorderDxfId="282" totalsRowBorderDxfId="280">
  <sortState xmlns:xlrd2="http://schemas.microsoft.com/office/spreadsheetml/2017/richdata2" ref="A3:I65">
    <sortCondition descending="1" ref="E3:E65"/>
  </sortState>
  <tableColumns count="9">
    <tableColumn id="1" xr3:uid="{4B5C9CCB-F5AE-4A61-BF8A-104D6C1B17D5}" name="#" totalsRowLabel=" " dataDxfId="279"/>
    <tableColumn id="2" xr3:uid="{29E8DC44-0A36-4323-B72B-874204A2384C}" name="Filmo pavadinimas" dataDxfId="278"/>
    <tableColumn id="3" xr3:uid="{FB1671EE-73DE-41D0-98BF-2D694DD19FE5}" name="Filmo pavadinimas orginalo kalba" dataDxfId="277"/>
    <tableColumn id="4" xr3:uid="{5F7BFF9A-9A1E-4407-A6BE-89EEA962019F}" name="Kilmės šalis" dataDxfId="276"/>
    <tableColumn id="5" xr3:uid="{E8ACCB5E-E267-4880-9CF5-F37D926EA88F}" name="Pajamos _x000a_" totalsRowFunction="sum" dataDxfId="275"/>
    <tableColumn id="6" xr3:uid="{B0034179-885F-4EE0-A34D-891DA6A95B21}" name="Žiūrovų skaičius" totalsRowFunction="sum" dataDxfId="274"/>
    <tableColumn id="7" xr3:uid="{D45EDC38-392F-4B5B-BE07-45315F2829D8}" name="Kopijų skaičius" dataDxfId="273"/>
    <tableColumn id="8" xr3:uid="{3263FDF7-95C9-48B0-8FF2-5AD94FA7B901}" name="Premjeros data" dataDxfId="272"/>
    <tableColumn id="9" xr3:uid="{86D30B33-FDC1-484D-81C1-ADE105BC77E7}" name="Platintojas" totalsRowLabel=" " dataDxfId="27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5D809D-3164-437A-9627-420D47123527}" name="Table446789101213144" displayName="Table446789101213144" ref="A2:I89" headerRowDxfId="270" dataDxfId="268" totalsRowDxfId="266" headerRowBorderDxfId="269" tableBorderDxfId="267" totalsRowBorderDxfId="265">
  <sortState xmlns:xlrd2="http://schemas.microsoft.com/office/spreadsheetml/2017/richdata2" ref="A3:I89">
    <sortCondition descending="1" ref="E3:E89"/>
  </sortState>
  <tableColumns count="9">
    <tableColumn id="1" xr3:uid="{80C8674D-D492-4295-81DE-6DB4CB50DBC6}" name="#" totalsRowLabel=" " dataDxfId="264"/>
    <tableColumn id="2" xr3:uid="{A0C831D8-0E63-4A4A-AF33-61C81CEF7C8E}" name="Filmo pavadinimas" dataDxfId="263"/>
    <tableColumn id="3" xr3:uid="{8E54DAD8-BAA2-4F55-A0B7-0A8D7E3151BB}" name="Filmo pavadinimas orginalo kalba" dataDxfId="262"/>
    <tableColumn id="4" xr3:uid="{8A38ADE0-61AF-4E35-9AF5-C5D7D05EE48C}" name="Kilmės šalis" dataDxfId="261"/>
    <tableColumn id="5" xr3:uid="{733F4E38-A1D3-431A-8FB5-247AD71060DB}" name="Pajamos _x000a_" totalsRowFunction="sum" dataDxfId="260"/>
    <tableColumn id="6" xr3:uid="{B33EB881-9317-4A67-93BB-C999E846B3CD}" name="Žiūrovų skaičius" totalsRowFunction="sum" dataDxfId="259"/>
    <tableColumn id="7" xr3:uid="{CD8A9E8E-50B0-436C-97A4-EB0887577782}" name="Kopijų skaičius" dataDxfId="258"/>
    <tableColumn id="8" xr3:uid="{AA023A80-8712-4D96-AF15-C97EB96B0E92}" name="Premjeros data" dataDxfId="257"/>
    <tableColumn id="9" xr3:uid="{8BEC025B-BCBD-49A4-9090-37775EC53962}" name="Platintojas" totalsRowLabel=" " dataDxfId="25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FFE80F-AFD5-474C-B588-654784EAACA9}" name="Table4467891012131442" displayName="Table4467891012131442" ref="A2:I90" headerRowDxfId="255" dataDxfId="253" totalsRowDxfId="251" headerRowBorderDxfId="254" tableBorderDxfId="252" totalsRowBorderDxfId="250">
  <sortState xmlns:xlrd2="http://schemas.microsoft.com/office/spreadsheetml/2017/richdata2" ref="A3:I90">
    <sortCondition descending="1" ref="E3:E90"/>
  </sortState>
  <tableColumns count="9">
    <tableColumn id="1" xr3:uid="{1622A758-BD87-402D-89C8-4FAF76BE2BE8}" name="#" totalsRowLabel=" " dataDxfId="249"/>
    <tableColumn id="2" xr3:uid="{F3E72510-C15C-44B9-BB30-D7F97E0D36B0}" name="Filmo pavadinimas" dataDxfId="248"/>
    <tableColumn id="3" xr3:uid="{F5B61142-749D-4544-B833-5640872EC7AC}" name="Filmo pavadinimas orginalo kalba" dataDxfId="247"/>
    <tableColumn id="4" xr3:uid="{159F5C13-1B34-4817-BCE4-5641FB7F1342}" name="Kilmės šalis" dataDxfId="246"/>
    <tableColumn id="5" xr3:uid="{1CCCE680-A273-413C-8417-F29A6146B0F4}" name="Pajamos _x000a_" totalsRowFunction="sum" dataDxfId="245"/>
    <tableColumn id="6" xr3:uid="{7DBB09E2-D03A-4144-AB79-B415AFA01A86}" name="Žiūrovų skaičius" totalsRowFunction="sum" dataDxfId="244"/>
    <tableColumn id="7" xr3:uid="{A679523C-C5BD-40AF-A150-139789E4FEE9}" name="Kopijų skaičius" dataDxfId="243"/>
    <tableColumn id="8" xr3:uid="{58F053F2-F9FD-4442-9AEB-226F174FB25B}" name="Premjeros data" dataDxfId="242"/>
    <tableColumn id="9" xr3:uid="{BD0F4614-A4C9-48E4-AD88-3BDD056F3F3D}" name="Platintojas" totalsRowLabel=" " dataDxfId="24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41C9D7-65CA-437F-9867-3BC46307D4C1}" name="Table44678910121314425" displayName="Table44678910121314425" ref="A2:I85" headerRowDxfId="240" dataDxfId="238" totalsRowDxfId="236" headerRowBorderDxfId="239" tableBorderDxfId="237" totalsRowBorderDxfId="235">
  <sortState xmlns:xlrd2="http://schemas.microsoft.com/office/spreadsheetml/2017/richdata2" ref="A3:I85">
    <sortCondition descending="1" ref="E3:E85"/>
  </sortState>
  <tableColumns count="9">
    <tableColumn id="1" xr3:uid="{B321751E-112B-4117-A771-9332C94EC6CA}" name="#" totalsRowLabel=" " dataDxfId="234"/>
    <tableColumn id="2" xr3:uid="{E490C581-7FFA-400C-A199-A718E0FD89E9}" name="Filmo pavadinimas" dataDxfId="233"/>
    <tableColumn id="3" xr3:uid="{31754D7F-B52E-4E49-A462-577EDD7E0D92}" name="Filmo pavadinimas orginalo kalba" dataDxfId="232"/>
    <tableColumn id="4" xr3:uid="{D24E17BD-E26A-4001-8DA3-EBE2DF53304C}" name="Kilmės šalis" dataDxfId="231"/>
    <tableColumn id="5" xr3:uid="{B59074CC-2586-4AE7-99B3-E21DAB4C911D}" name="Pajamos _x000a_" totalsRowFunction="sum" dataDxfId="230"/>
    <tableColumn id="6" xr3:uid="{48893E20-DDE6-4FEE-8E96-29EF8F2382EF}" name="Žiūrovų skaičius" totalsRowFunction="sum" dataDxfId="229"/>
    <tableColumn id="7" xr3:uid="{3510E216-4F18-434B-AA13-3756B0E1CAF7}" name="Kopijų skaičius" dataDxfId="228"/>
    <tableColumn id="8" xr3:uid="{AEAF4095-EA48-4E0B-9079-BC897CFD9743}" name="Premjeros data" dataDxfId="227"/>
    <tableColumn id="9" xr3:uid="{78039A5A-AC63-4F80-B49C-C27A6839BBC1}" name="Platintojas" totalsRowLabel=" " dataDxfId="226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A26BDC-B984-47D8-A4DA-6A7A89ED16B5}" name="Table446789101213144256" displayName="Table446789101213144256" ref="A2:I84" headerRowDxfId="225" dataDxfId="223" totalsRowDxfId="221" headerRowBorderDxfId="224" tableBorderDxfId="222" totalsRowBorderDxfId="220">
  <sortState xmlns:xlrd2="http://schemas.microsoft.com/office/spreadsheetml/2017/richdata2" ref="A3:I84">
    <sortCondition descending="1" ref="E3:E84"/>
  </sortState>
  <tableColumns count="9">
    <tableColumn id="1" xr3:uid="{3375D844-A838-4CA6-8E4E-CC2360BB047D}" name="#" totalsRowLabel=" " dataDxfId="219"/>
    <tableColumn id="2" xr3:uid="{9B9FDB74-C0B0-4D11-B5E6-3D8E69230E34}" name="Filmo pavadinimas" dataDxfId="218"/>
    <tableColumn id="3" xr3:uid="{E6FB26F5-921E-4572-911A-0C2A78A25EEE}" name="Filmo pavadinimas orginalo kalba" dataDxfId="217"/>
    <tableColumn id="4" xr3:uid="{944E4FF6-D3F5-4504-87B4-74DC4B175B41}" name="Kilmės šalis" dataDxfId="216"/>
    <tableColumn id="5" xr3:uid="{853C7824-5D8B-4DCC-B2C6-81D51F687C27}" name="Pajamos _x000a_" totalsRowFunction="sum" dataDxfId="215"/>
    <tableColumn id="6" xr3:uid="{09BD7685-E310-450C-BF82-4BDE0256EC44}" name="Žiūrovų skaičius" totalsRowFunction="sum" dataDxfId="214"/>
    <tableColumn id="7" xr3:uid="{0035292E-D8D7-484B-9BD4-94ECB12FC0BF}" name="Kopijų skaičius" dataDxfId="213"/>
    <tableColumn id="8" xr3:uid="{BCF9D3E8-EFC3-49AB-8443-0CC00189C599}" name="Premjeros data" dataDxfId="212"/>
    <tableColumn id="9" xr3:uid="{FA8D1389-6469-4B4B-90BF-DF3BE1773331}" name="Platintojas" totalsRowLabel=" " dataDxfId="211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0690021-EB55-4276-B02C-44B680DEBD0D}" name="Table4467891012131442567" displayName="Table4467891012131442567" ref="A2:I103" headerRowDxfId="210" dataDxfId="208" totalsRowDxfId="206" headerRowBorderDxfId="209" tableBorderDxfId="207" totalsRowBorderDxfId="205">
  <sortState xmlns:xlrd2="http://schemas.microsoft.com/office/spreadsheetml/2017/richdata2" ref="A3:I103">
    <sortCondition descending="1" ref="E3:E103"/>
  </sortState>
  <tableColumns count="9">
    <tableColumn id="1" xr3:uid="{CA651B99-5724-43DB-8651-2E64C2DC051D}" name="#" totalsRowLabel=" " dataDxfId="204"/>
    <tableColumn id="2" xr3:uid="{433A3343-27FA-4025-A05F-6570F91AEB01}" name="Filmo pavadinimas" dataDxfId="203"/>
    <tableColumn id="3" xr3:uid="{5A999E7C-01E9-4462-8445-1A3398D20870}" name="Filmo pavadinimas orginalo kalba" dataDxfId="202"/>
    <tableColumn id="4" xr3:uid="{22BE018C-EC51-4BEC-BAFA-ADDC2E5F16F9}" name="Kilmės šalis" dataDxfId="201"/>
    <tableColumn id="5" xr3:uid="{27040E71-7F74-499C-93CF-F4D95A70CA03}" name="Pajamos _x000a_" totalsRowFunction="sum" dataDxfId="200"/>
    <tableColumn id="6" xr3:uid="{B5233D97-432A-4B59-973A-A346F0F51F4F}" name="Žiūrovų skaičius" totalsRowFunction="sum" dataDxfId="199"/>
    <tableColumn id="7" xr3:uid="{CD169981-F6AF-43A6-96D1-9724A85A9A28}" name="Kopijų skaičius" dataDxfId="198"/>
    <tableColumn id="8" xr3:uid="{4106F6C9-7C67-4313-BFD6-7CF4CBAEE629}" name="Premjeros data" dataDxfId="197"/>
    <tableColumn id="9" xr3:uid="{D27C60C0-3E75-4551-AC42-B3B6612A2890}" name="Platintojas" totalsRowLabel=" " dataDxfId="196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1EB3C7-8AE7-4BE1-9ED6-1A3BC390162F}" name="Table44678910121314425678" displayName="Table44678910121314425678" ref="A2:I71" headerRowDxfId="195" dataDxfId="193" totalsRowDxfId="191" headerRowBorderDxfId="194" tableBorderDxfId="192" totalsRowBorderDxfId="190">
  <sortState xmlns:xlrd2="http://schemas.microsoft.com/office/spreadsheetml/2017/richdata2" ref="A3:I71">
    <sortCondition descending="1" ref="E3:E71"/>
  </sortState>
  <tableColumns count="9">
    <tableColumn id="1" xr3:uid="{2606A7BF-6C15-42C8-9D4E-EB0F032BC949}" name="#" totalsRowLabel=" " dataDxfId="189"/>
    <tableColumn id="2" xr3:uid="{F0745988-EF60-4959-B679-9442859D02CD}" name="Filmo pavadinimas" dataDxfId="188"/>
    <tableColumn id="3" xr3:uid="{965D4578-F8DC-46B4-9A94-52C4026E6FDF}" name="Filmo pavadinimas orginalo kalba" dataDxfId="187"/>
    <tableColumn id="4" xr3:uid="{EADF145B-5390-4E07-A75F-4FE794ED1FF3}" name="Kilmės šalis" dataDxfId="186"/>
    <tableColumn id="5" xr3:uid="{0702A58A-255E-4C5B-B3B4-85BBDF0261F2}" name="Pajamos _x000a_" totalsRowFunction="sum" dataDxfId="185"/>
    <tableColumn id="6" xr3:uid="{91755CEC-6337-44C8-ABBC-3C922E380743}" name="Žiūrovų skaičius" totalsRowFunction="sum" dataDxfId="184"/>
    <tableColumn id="7" xr3:uid="{D087A631-5BC3-4215-A098-F2D1BD81B358}" name="Kopijų skaičius" dataDxfId="183"/>
    <tableColumn id="8" xr3:uid="{EE14E565-6DBF-48FE-B54A-693B46D94484}" name="Premjeros data" dataDxfId="182"/>
    <tableColumn id="9" xr3:uid="{8B363FFC-9456-4F13-9D1A-12DFD1CDA5DD}" name="Platintojas" totalsRowLabel=" " dataDxfId="181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5980541-71AF-4823-9893-509E406CB1C9}" name="Table446789101213144256789" displayName="Table446789101213144256789" ref="A2:I77" headerRowDxfId="180" dataDxfId="178" totalsRowDxfId="176" headerRowBorderDxfId="179" tableBorderDxfId="177" totalsRowBorderDxfId="175">
  <sortState xmlns:xlrd2="http://schemas.microsoft.com/office/spreadsheetml/2017/richdata2" ref="A3:I77">
    <sortCondition descending="1" ref="E3:E77"/>
  </sortState>
  <tableColumns count="9">
    <tableColumn id="1" xr3:uid="{1522CC2F-28FC-427B-ACAE-EA90D6B48606}" name="#" totalsRowLabel=" " dataDxfId="174"/>
    <tableColumn id="2" xr3:uid="{1FB42CDD-E5A0-493A-A9AB-EAA410D068F3}" name="Filmo pavadinimas" dataDxfId="173"/>
    <tableColumn id="3" xr3:uid="{2EB19E2F-C794-4E64-B06F-32148539E573}" name="Filmo pavadinimas orginalo kalba" dataDxfId="172"/>
    <tableColumn id="4" xr3:uid="{855E1CA5-01F9-4809-9975-DBC00DB02ACB}" name="Kilmės šalis" dataDxfId="171"/>
    <tableColumn id="5" xr3:uid="{A7581B7C-F178-4A4C-954B-900EB0755DDE}" name="Pajamos _x000a_" totalsRowFunction="sum" dataDxfId="170"/>
    <tableColumn id="6" xr3:uid="{70149609-8D5A-4203-AEC0-F3D29533D067}" name="Žiūrovų skaičius" totalsRowFunction="sum" dataDxfId="169"/>
    <tableColumn id="7" xr3:uid="{D7C560EF-E3DC-4CF2-94D2-332155818EEA}" name="Kopijų skaičius" dataDxfId="168"/>
    <tableColumn id="8" xr3:uid="{8F6C74ED-B3F5-4834-BE51-27261222F037}" name="Premjeros data" dataDxfId="167"/>
    <tableColumn id="9" xr3:uid="{A5FA4D75-9AFD-48D4-A975-73A8195760B4}" name="Platintojas" totalsRowLabel=" " dataDxfId="16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" dT="2024-07-18T14:25:32.39" personId="{3785FD25-AAB1-4E95-84BE-1651FE0E8AA5}" id="{88B6110D-E446-4705-8C2E-C6F1E216AF68}">
    <text>H1 results</text>
  </threadedComment>
  <threadedComment ref="E26" dT="2024-07-18T14:24:32.77" personId="{3785FD25-AAB1-4E95-84BE-1651FE0E8AA5}" id="{1E230744-77E0-4676-9D8F-8028B43BAEA0}">
    <text>H1 results</text>
  </threadedComment>
  <threadedComment ref="E29" dT="2024-07-18T14:24:13.45" personId="{3785FD25-AAB1-4E95-84BE-1651FE0E8AA5}" id="{2E0FC0F2-DC8D-45C1-A361-976F506C20B3}">
    <text>H1 results</text>
  </threadedComment>
  <threadedComment ref="E30" dT="2024-07-18T14:24:39.52" personId="{3785FD25-AAB1-4E95-84BE-1651FE0E8AA5}" id="{E8CCE38D-D7FC-4317-8276-B9230567BC21}">
    <text>H1 results</text>
  </threadedComment>
  <threadedComment ref="E32" dT="2024-07-18T14:25:28.08" personId="{3785FD25-AAB1-4E95-84BE-1651FE0E8AA5}" id="{CC164BAC-45E3-48FD-A771-B271DFCFCD7E}">
    <text>H1 results</text>
  </threadedComment>
  <threadedComment ref="E43" dT="2024-07-18T14:24:59.98" personId="{3785FD25-AAB1-4E95-84BE-1651FE0E8AA5}" id="{1D6561B7-C4E9-471B-A346-F2A36103C20E}">
    <text>H1 results</text>
  </threadedComment>
  <threadedComment ref="E46" dT="2024-07-18T14:24:54.82" personId="{3785FD25-AAB1-4E95-84BE-1651FE0E8AA5}" id="{2A5F49EE-D0EC-458A-A2A4-EC012B830DFE}">
    <text>H1 results</text>
  </threadedComment>
  <threadedComment ref="E52" dT="2024-07-18T14:25:09.35" personId="{3785FD25-AAB1-4E95-84BE-1651FE0E8AA5}" id="{6276DCC9-DCD5-453B-B733-758A813D78E3}">
    <text>H1 results</text>
  </threadedComment>
  <threadedComment ref="E56" dT="2024-07-18T14:25:04.69" personId="{3785FD25-AAB1-4E95-84BE-1651FE0E8AA5}" id="{7EC928CC-15DD-4A8B-889D-56E6BC70A281}">
    <text>H1 results</text>
  </threadedComment>
  <threadedComment ref="E61" dT="2024-07-18T14:24:45.60" personId="{3785FD25-AAB1-4E95-84BE-1651FE0E8AA5}" id="{E2E9D8FB-F76C-4F6E-92DC-113FAF26AB55}">
    <text>H1 results</text>
  </threadedComment>
  <threadedComment ref="E65" dT="2024-07-18T14:25:15.01" personId="{3785FD25-AAB1-4E95-84BE-1651FE0E8AA5}" id="{666F7D25-4E62-42AD-821F-367244C5ECDE}">
    <text>H1 results</text>
  </threadedComment>
  <threadedComment ref="E75" dT="2024-07-18T14:24:50.03" personId="{3785FD25-AAB1-4E95-84BE-1651FE0E8AA5}" id="{A7754FA6-B3CB-4BDB-ACC4-6EA754123938}">
    <text>H1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2" dT="2024-08-16T04:57:21.31" personId="{3785FD25-AAB1-4E95-84BE-1651FE0E8AA5}" id="{11C56BB9-4E1E-4837-961D-0C69A0E54D3A}">
    <text>Edukaciniai seansai</text>
  </threadedComment>
  <threadedComment ref="E66" dT="2024-08-16T04:55:49.02" personId="{3785FD25-AAB1-4E95-84BE-1651FE0E8AA5}" id="{1907F443-2C2C-476E-9E63-B7C2424637A5}">
    <text>Edukaciniai seansai</text>
  </threadedComment>
  <threadedComment ref="E67" dT="2024-08-16T04:56:38.91" personId="{3785FD25-AAB1-4E95-84BE-1651FE0E8AA5}" id="{9361806D-0484-4D4D-9FC8-CB3F95C0F577}">
    <text>Edukaciniai seansai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2C14-97FD-46FF-B1E1-D23504E77DCE}">
  <dimension ref="A1:I333"/>
  <sheetViews>
    <sheetView tabSelected="1" zoomScale="75" zoomScaleNormal="75" workbookViewId="0">
      <selection activeCell="H324" sqref="H324"/>
    </sheetView>
  </sheetViews>
  <sheetFormatPr defaultColWidth="0" defaultRowHeight="15" zeroHeight="1" x14ac:dyDescent="0.25"/>
  <cols>
    <col min="1" max="1" width="5.7109375" style="1" customWidth="1"/>
    <col min="2" max="2" width="30.7109375" style="1" customWidth="1"/>
    <col min="3" max="3" width="30.7109375" style="145" customWidth="1"/>
    <col min="4" max="4" width="20.7109375" style="135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149" customWidth="1"/>
    <col min="9" max="9" width="30.7109375" style="1" customWidth="1"/>
    <col min="10" max="16384" width="8.85546875" style="1" hidden="1"/>
  </cols>
  <sheetData>
    <row r="1" spans="1:9" s="126" customFormat="1" ht="50.1" customHeight="1" x14ac:dyDescent="0.25">
      <c r="A1" s="154" t="s">
        <v>204</v>
      </c>
      <c r="B1" s="155"/>
      <c r="C1" s="155"/>
      <c r="D1" s="155"/>
      <c r="E1" s="155"/>
      <c r="F1" s="155"/>
      <c r="G1" s="155"/>
      <c r="H1" s="155"/>
      <c r="I1" s="155"/>
    </row>
    <row r="2" spans="1:9" s="135" customFormat="1" ht="30" customHeight="1" x14ac:dyDescent="0.25">
      <c r="A2" s="127" t="s">
        <v>116</v>
      </c>
      <c r="B2" s="128" t="s">
        <v>0</v>
      </c>
      <c r="C2" s="129" t="s">
        <v>1</v>
      </c>
      <c r="D2" s="128" t="s">
        <v>2</v>
      </c>
      <c r="E2" s="130" t="s">
        <v>3</v>
      </c>
      <c r="F2" s="131" t="s">
        <v>4</v>
      </c>
      <c r="G2" s="132" t="s">
        <v>5</v>
      </c>
      <c r="H2" s="133" t="s">
        <v>6</v>
      </c>
      <c r="I2" s="134" t="s">
        <v>7</v>
      </c>
    </row>
    <row r="3" spans="1:9" ht="26.1" customHeight="1" x14ac:dyDescent="0.25">
      <c r="A3" s="13" t="s">
        <v>55</v>
      </c>
      <c r="B3" s="2" t="s">
        <v>178</v>
      </c>
      <c r="C3" s="2" t="s">
        <v>178</v>
      </c>
      <c r="D3" s="13" t="s">
        <v>10</v>
      </c>
      <c r="E3" s="10">
        <f>Sausis!E3+Vasaris!E6+Kovas!E14</f>
        <v>1373449</v>
      </c>
      <c r="F3" s="11">
        <f>Sausis!F3+Vasaris!F6+Kovas!F14</f>
        <v>194206</v>
      </c>
      <c r="G3" s="11">
        <v>15</v>
      </c>
      <c r="H3" s="33">
        <v>45289</v>
      </c>
      <c r="I3" s="3" t="s">
        <v>179</v>
      </c>
    </row>
    <row r="4" spans="1:9" ht="26.1" customHeight="1" x14ac:dyDescent="0.25">
      <c r="A4" s="13" t="s">
        <v>53</v>
      </c>
      <c r="B4" s="2" t="s">
        <v>211</v>
      </c>
      <c r="C4" s="2" t="s">
        <v>211</v>
      </c>
      <c r="D4" s="13" t="s">
        <v>10</v>
      </c>
      <c r="E4" s="10">
        <f>Sausis!E4+Vasaris!E4+Kovas!E6+Balandis!E23+'Gegužė '!E29+Birželis!E85</f>
        <v>1313118.3499999999</v>
      </c>
      <c r="F4" s="11">
        <f>Sausis!F4+Vasaris!F4+Kovas!F6+Balandis!F23+'Gegužė '!F29+Birželis!F85</f>
        <v>194513</v>
      </c>
      <c r="G4" s="11">
        <v>16</v>
      </c>
      <c r="H4" s="33">
        <v>45310</v>
      </c>
      <c r="I4" s="3" t="s">
        <v>235</v>
      </c>
    </row>
    <row r="5" spans="1:9" ht="26.1" customHeight="1" x14ac:dyDescent="0.25">
      <c r="A5" s="13" t="s">
        <v>54</v>
      </c>
      <c r="B5" s="2" t="s">
        <v>744</v>
      </c>
      <c r="C5" s="2" t="s">
        <v>745</v>
      </c>
      <c r="D5" s="13" t="s">
        <v>297</v>
      </c>
      <c r="E5" s="10">
        <f>Birželis!E3+Liepa!E4+Rugpjūtis!E6+Rugsėjis!E11+Spalis!E26</f>
        <v>1308627.6599999999</v>
      </c>
      <c r="F5" s="11">
        <f>Birželis!F3+Liepa!F4+Rugpjūtis!F6+Rugsėjis!F11+Spalis!F26</f>
        <v>226591</v>
      </c>
      <c r="G5" s="9">
        <v>31</v>
      </c>
      <c r="H5" s="33">
        <v>45457</v>
      </c>
      <c r="I5" s="3" t="s">
        <v>9</v>
      </c>
    </row>
    <row r="6" spans="1:9" ht="26.1" customHeight="1" x14ac:dyDescent="0.25">
      <c r="A6" s="13" t="s">
        <v>56</v>
      </c>
      <c r="B6" s="2" t="s">
        <v>823</v>
      </c>
      <c r="C6" s="2" t="s">
        <v>824</v>
      </c>
      <c r="D6" s="13" t="s">
        <v>8</v>
      </c>
      <c r="E6" s="10">
        <f>Liepa!E3+Rugpjūtis!E5+Rugsėjis!E7+Spalis!E15</f>
        <v>1196282.32</v>
      </c>
      <c r="F6" s="11">
        <f>Liepa!F3+Rugpjūtis!F5+Rugsėjis!F7+Spalis!F15</f>
        <v>207842</v>
      </c>
      <c r="G6" s="9">
        <v>31</v>
      </c>
      <c r="H6" s="33">
        <v>45478</v>
      </c>
      <c r="I6" s="3" t="s">
        <v>11</v>
      </c>
    </row>
    <row r="7" spans="1:9" ht="25.5" customHeight="1" x14ac:dyDescent="0.25">
      <c r="A7" s="13" t="s">
        <v>57</v>
      </c>
      <c r="B7" s="2" t="s">
        <v>417</v>
      </c>
      <c r="C7" s="2" t="s">
        <v>417</v>
      </c>
      <c r="D7" s="13" t="s">
        <v>8</v>
      </c>
      <c r="E7" s="10">
        <f>Kovas!E4+Balandis!E3+'Gegužė '!E10+Birželis!E15</f>
        <v>872564.59</v>
      </c>
      <c r="F7" s="11">
        <f>Kovas!F4+Balandis!F3+'Gegužė '!F10+Birželis!F15</f>
        <v>151283</v>
      </c>
      <c r="G7" s="9">
        <v>34</v>
      </c>
      <c r="H7" s="33">
        <v>45359</v>
      </c>
      <c r="I7" s="3" t="s">
        <v>11</v>
      </c>
    </row>
    <row r="8" spans="1:9" ht="26.1" customHeight="1" x14ac:dyDescent="0.25">
      <c r="A8" s="13" t="s">
        <v>58</v>
      </c>
      <c r="B8" s="2" t="s">
        <v>883</v>
      </c>
      <c r="C8" s="2" t="s">
        <v>884</v>
      </c>
      <c r="D8" s="13" t="s">
        <v>8</v>
      </c>
      <c r="E8" s="10">
        <f>Rugpjūtis!E3+Rugsėjis!E4+Spalis!E19</f>
        <v>856146.09000000008</v>
      </c>
      <c r="F8" s="11">
        <f>Rugpjūtis!F3+Rugsėjis!F4+Spalis!F19</f>
        <v>118875</v>
      </c>
      <c r="G8" s="9">
        <v>19</v>
      </c>
      <c r="H8" s="33">
        <v>45513</v>
      </c>
      <c r="I8" s="3" t="s">
        <v>394</v>
      </c>
    </row>
    <row r="9" spans="1:9" ht="26.1" customHeight="1" x14ac:dyDescent="0.25">
      <c r="A9" s="13" t="s">
        <v>59</v>
      </c>
      <c r="B9" s="2" t="s">
        <v>277</v>
      </c>
      <c r="C9" s="2" t="s">
        <v>278</v>
      </c>
      <c r="D9" s="13" t="s">
        <v>49</v>
      </c>
      <c r="E9" s="10">
        <f>Vasaris!E22+Kovas!E3+Balandis!E5+'Gegužė '!E21+Rugsėjis!E43</f>
        <v>815729.43</v>
      </c>
      <c r="F9" s="11">
        <f>Vasaris!F22+Kovas!F3+Balandis!F5+'Gegužė '!F21+Rugsėjis!F43</f>
        <v>102575</v>
      </c>
      <c r="G9" s="9">
        <v>21</v>
      </c>
      <c r="H9" s="33">
        <v>45352</v>
      </c>
      <c r="I9" s="3" t="s">
        <v>13</v>
      </c>
    </row>
    <row r="10" spans="1:9" ht="26.1" customHeight="1" x14ac:dyDescent="0.25">
      <c r="A10" s="13" t="s">
        <v>60</v>
      </c>
      <c r="B10" s="2" t="s">
        <v>825</v>
      </c>
      <c r="C10" s="2" t="s">
        <v>826</v>
      </c>
      <c r="D10" s="13" t="s">
        <v>8</v>
      </c>
      <c r="E10" s="10">
        <f>Liepa!E5+Rugpjūtis!E4+Rugsėjis!E9+Spalis!E30</f>
        <v>766286.09000000008</v>
      </c>
      <c r="F10" s="11">
        <f>Liepa!F5+Rugpjūtis!F4+Rugsėjis!F9+Spalis!F30</f>
        <v>99701</v>
      </c>
      <c r="G10" s="9">
        <v>15</v>
      </c>
      <c r="H10" s="33">
        <v>45499</v>
      </c>
      <c r="I10" s="3" t="s">
        <v>9</v>
      </c>
    </row>
    <row r="11" spans="1:9" ht="26.1" customHeight="1" x14ac:dyDescent="0.25">
      <c r="A11" s="13" t="s">
        <v>61</v>
      </c>
      <c r="B11" s="2" t="s">
        <v>339</v>
      </c>
      <c r="C11" s="2" t="s">
        <v>339</v>
      </c>
      <c r="D11" s="13" t="s">
        <v>10</v>
      </c>
      <c r="E11" s="10">
        <f>Vasaris!E3+Kovas!E5+Balandis!E26</f>
        <v>697613.15</v>
      </c>
      <c r="F11" s="11">
        <f>Vasaris!F3+Kovas!F5+Balandis!F26</f>
        <v>94900</v>
      </c>
      <c r="G11" s="9">
        <v>12</v>
      </c>
      <c r="H11" s="33">
        <v>45338</v>
      </c>
      <c r="I11" s="3" t="s">
        <v>340</v>
      </c>
    </row>
    <row r="12" spans="1:9" ht="25.5" customHeight="1" x14ac:dyDescent="0.25">
      <c r="A12" s="13" t="s">
        <v>62</v>
      </c>
      <c r="B12" s="2" t="s">
        <v>585</v>
      </c>
      <c r="C12" s="2" t="s">
        <v>586</v>
      </c>
      <c r="D12" s="13" t="s">
        <v>8</v>
      </c>
      <c r="E12" s="10">
        <f>'Gegužė '!E3+Birželis!E4+Liepa!E12+Rugpjūtis!E53+Spalis!E61</f>
        <v>531311.1100000001</v>
      </c>
      <c r="F12" s="11">
        <f>'Gegužė '!F3+Birželis!F4+Liepa!F12+Rugpjūtis!F53+Spalis!F61</f>
        <v>98478</v>
      </c>
      <c r="G12" s="9">
        <v>20</v>
      </c>
      <c r="H12" s="33">
        <v>45436</v>
      </c>
      <c r="I12" s="3" t="s">
        <v>394</v>
      </c>
    </row>
    <row r="13" spans="1:9" ht="26.1" customHeight="1" x14ac:dyDescent="0.25">
      <c r="A13" s="13" t="s">
        <v>63</v>
      </c>
      <c r="B13" s="2" t="s">
        <v>222</v>
      </c>
      <c r="C13" s="2" t="s">
        <v>213</v>
      </c>
      <c r="D13" s="13" t="s">
        <v>291</v>
      </c>
      <c r="E13" s="10">
        <f>Sausis!E9+Vasaris!E5+Kovas!E11+Balandis!E32+'Gegužė '!E82+Birželis!E78+Rugpjūtis!E51</f>
        <v>362814.87</v>
      </c>
      <c r="F13" s="11">
        <f>Sausis!F9+Vasaris!F5+Kovas!F11+Balandis!F32+'Gegužė '!F82+Birželis!F78+Rugpjūtis!F51</f>
        <v>52027</v>
      </c>
      <c r="G13" s="11">
        <v>20</v>
      </c>
      <c r="H13" s="33">
        <v>45310</v>
      </c>
      <c r="I13" s="3" t="s">
        <v>9</v>
      </c>
    </row>
    <row r="14" spans="1:9" ht="25.5" customHeight="1" x14ac:dyDescent="0.25">
      <c r="A14" s="13" t="s">
        <v>64</v>
      </c>
      <c r="B14" s="2" t="s">
        <v>165</v>
      </c>
      <c r="C14" s="2" t="s">
        <v>164</v>
      </c>
      <c r="D14" s="13" t="s">
        <v>132</v>
      </c>
      <c r="E14" s="10">
        <f>Sausis!E6+Vasaris!E8+Kovas!E24+Balandis!E34</f>
        <v>306117.81999999995</v>
      </c>
      <c r="F14" s="11">
        <f>Sausis!F6+Vasaris!F8+Kovas!F24+Balandis!F34</f>
        <v>58309</v>
      </c>
      <c r="G14" s="11">
        <v>29</v>
      </c>
      <c r="H14" s="33">
        <v>45282</v>
      </c>
      <c r="I14" s="3" t="s">
        <v>11</v>
      </c>
    </row>
    <row r="15" spans="1:9" ht="26.1" customHeight="1" x14ac:dyDescent="0.25">
      <c r="A15" s="13" t="s">
        <v>65</v>
      </c>
      <c r="B15" s="2" t="s">
        <v>985</v>
      </c>
      <c r="C15" s="2" t="s">
        <v>985</v>
      </c>
      <c r="D15" s="13" t="s">
        <v>10</v>
      </c>
      <c r="E15" s="10">
        <f>Rugsėjis!E3+Spalis!E7</f>
        <v>286961.29000000004</v>
      </c>
      <c r="F15" s="11">
        <f>Rugsėjis!F3+Spalis!F7</f>
        <v>41866</v>
      </c>
      <c r="G15" s="9">
        <v>16</v>
      </c>
      <c r="H15" s="33">
        <v>45555</v>
      </c>
      <c r="I15" s="3" t="s">
        <v>986</v>
      </c>
    </row>
    <row r="16" spans="1:9" ht="26.1" customHeight="1" x14ac:dyDescent="0.25">
      <c r="A16" s="13" t="s">
        <v>66</v>
      </c>
      <c r="B16" s="2" t="s">
        <v>189</v>
      </c>
      <c r="C16" s="2" t="s">
        <v>388</v>
      </c>
      <c r="D16" s="13" t="s">
        <v>20</v>
      </c>
      <c r="E16" s="10">
        <f>Sausis!E5+Vasaris!E12+Kovas!E32+Balandis!E71</f>
        <v>279504.17</v>
      </c>
      <c r="F16" s="11">
        <f>Sausis!F5+Vasaris!F12+Kovas!F32+Balandis!F71</f>
        <v>48592</v>
      </c>
      <c r="G16" s="11">
        <v>15</v>
      </c>
      <c r="H16" s="33">
        <v>45275</v>
      </c>
      <c r="I16" s="3" t="s">
        <v>13</v>
      </c>
    </row>
    <row r="17" spans="1:9" ht="26.1" customHeight="1" x14ac:dyDescent="0.25">
      <c r="A17" s="13" t="s">
        <v>67</v>
      </c>
      <c r="B17" s="2" t="s">
        <v>1030</v>
      </c>
      <c r="C17" s="2" t="s">
        <v>1031</v>
      </c>
      <c r="D17" s="13" t="s">
        <v>8</v>
      </c>
      <c r="E17" s="10">
        <f>Spalis!E3</f>
        <v>268956.38</v>
      </c>
      <c r="F17" s="11">
        <f>Spalis!F3</f>
        <v>34630</v>
      </c>
      <c r="G17" s="11">
        <v>20</v>
      </c>
      <c r="H17" s="33">
        <v>45569</v>
      </c>
      <c r="I17" s="3" t="s">
        <v>13</v>
      </c>
    </row>
    <row r="18" spans="1:9" ht="26.1" customHeight="1" x14ac:dyDescent="0.25">
      <c r="A18" s="13" t="s">
        <v>68</v>
      </c>
      <c r="B18" s="120" t="s">
        <v>665</v>
      </c>
      <c r="C18" s="2" t="s">
        <v>666</v>
      </c>
      <c r="D18" s="13" t="s">
        <v>8</v>
      </c>
      <c r="E18" s="10">
        <f>Birželis!E5+Liepa!E10+Rugpjūtis!E59</f>
        <v>237660.22999999998</v>
      </c>
      <c r="F18" s="11">
        <f>Birželis!F5+Liepa!F10+Rugpjūtis!F59</f>
        <v>32151</v>
      </c>
      <c r="G18" s="9">
        <v>16</v>
      </c>
      <c r="H18" s="33">
        <v>45450</v>
      </c>
      <c r="I18" s="3" t="s">
        <v>394</v>
      </c>
    </row>
    <row r="19" spans="1:9" ht="26.1" customHeight="1" x14ac:dyDescent="0.25">
      <c r="A19" s="13" t="s">
        <v>69</v>
      </c>
      <c r="B19" s="2" t="s">
        <v>967</v>
      </c>
      <c r="C19" s="2" t="s">
        <v>968</v>
      </c>
      <c r="D19" s="13" t="s">
        <v>24</v>
      </c>
      <c r="E19" s="10">
        <f>Rugsėjis!E8+Spalis!E5</f>
        <v>232681.46000000002</v>
      </c>
      <c r="F19" s="11">
        <f>Rugsėjis!F8+Spalis!F5</f>
        <v>42764</v>
      </c>
      <c r="G19" s="9">
        <v>19</v>
      </c>
      <c r="H19" s="33">
        <v>45562</v>
      </c>
      <c r="I19" s="3" t="s">
        <v>14</v>
      </c>
    </row>
    <row r="20" spans="1:9" ht="26.1" customHeight="1" x14ac:dyDescent="0.25">
      <c r="A20" s="13" t="s">
        <v>70</v>
      </c>
      <c r="B20" s="2" t="s">
        <v>964</v>
      </c>
      <c r="C20" s="2" t="s">
        <v>964</v>
      </c>
      <c r="D20" s="13" t="s">
        <v>8</v>
      </c>
      <c r="E20" s="10">
        <f>Rugsėjis!E5+Spalis!E12</f>
        <v>214302.42</v>
      </c>
      <c r="F20" s="11">
        <f>Rugsėjis!F5+Spalis!F12</f>
        <v>31360</v>
      </c>
      <c r="G20" s="9">
        <v>20</v>
      </c>
      <c r="H20" s="33">
        <v>45541</v>
      </c>
      <c r="I20" s="3" t="s">
        <v>13</v>
      </c>
    </row>
    <row r="21" spans="1:9" ht="26.1" customHeight="1" x14ac:dyDescent="0.25">
      <c r="A21" s="13" t="s">
        <v>71</v>
      </c>
      <c r="B21" s="2" t="s">
        <v>1032</v>
      </c>
      <c r="C21" s="2" t="s">
        <v>1033</v>
      </c>
      <c r="D21" s="13" t="s">
        <v>8</v>
      </c>
      <c r="E21" s="10">
        <f>Spalis!E4</f>
        <v>211921.86</v>
      </c>
      <c r="F21" s="11">
        <f>Spalis!F4</f>
        <v>27435</v>
      </c>
      <c r="G21" s="11">
        <v>14</v>
      </c>
      <c r="H21" s="33">
        <v>45590</v>
      </c>
      <c r="I21" s="3" t="s">
        <v>394</v>
      </c>
    </row>
    <row r="22" spans="1:9" ht="26.1" customHeight="1" x14ac:dyDescent="0.25">
      <c r="A22" s="13" t="s">
        <v>72</v>
      </c>
      <c r="B22" s="2" t="s">
        <v>399</v>
      </c>
      <c r="C22" s="2" t="s">
        <v>400</v>
      </c>
      <c r="D22" s="13" t="s">
        <v>8</v>
      </c>
      <c r="E22" s="10">
        <f>Kovas!E13+Balandis!E4+'Gegužė '!E17+Birželis!E82</f>
        <v>189998.16</v>
      </c>
      <c r="F22" s="11">
        <f>Kovas!F13+Balandis!F4+'Gegužė '!F17+Birželis!F82</f>
        <v>27089</v>
      </c>
      <c r="G22" s="9">
        <v>16</v>
      </c>
      <c r="H22" s="33">
        <v>45380</v>
      </c>
      <c r="I22" s="3" t="s">
        <v>13</v>
      </c>
    </row>
    <row r="23" spans="1:9" ht="26.1" customHeight="1" x14ac:dyDescent="0.25">
      <c r="A23" s="13" t="s">
        <v>73</v>
      </c>
      <c r="B23" s="2" t="s">
        <v>746</v>
      </c>
      <c r="C23" s="2" t="s">
        <v>747</v>
      </c>
      <c r="D23" s="13" t="s">
        <v>8</v>
      </c>
      <c r="E23" s="10">
        <f>Birželis!E9+Liepa!E6+Rugpjūtis!E20</f>
        <v>174726.98</v>
      </c>
      <c r="F23" s="11">
        <f>Birželis!F9+Liepa!F6+Rugpjūtis!F20</f>
        <v>24708</v>
      </c>
      <c r="G23" s="9">
        <v>17</v>
      </c>
      <c r="H23" s="33">
        <v>45471</v>
      </c>
      <c r="I23" s="3" t="s">
        <v>118</v>
      </c>
    </row>
    <row r="24" spans="1:9" ht="26.1" customHeight="1" x14ac:dyDescent="0.25">
      <c r="A24" s="13" t="s">
        <v>74</v>
      </c>
      <c r="B24" s="2" t="s">
        <v>804</v>
      </c>
      <c r="C24" s="2" t="s">
        <v>805</v>
      </c>
      <c r="D24" s="13" t="s">
        <v>8</v>
      </c>
      <c r="E24" s="10">
        <f>Liepa!E7+Rugpjūtis!E9+Rugsėjis!E30+Spalis!E62</f>
        <v>162490.93999999997</v>
      </c>
      <c r="F24" s="11">
        <f>Liepa!F7+Rugpjūtis!F9+Rugsėjis!F30+Spalis!F62</f>
        <v>23728</v>
      </c>
      <c r="G24" s="9">
        <v>16</v>
      </c>
      <c r="H24" s="33" t="s">
        <v>806</v>
      </c>
      <c r="I24" s="3" t="s">
        <v>48</v>
      </c>
    </row>
    <row r="25" spans="1:9" ht="26.1" customHeight="1" x14ac:dyDescent="0.25">
      <c r="A25" s="13" t="s">
        <v>75</v>
      </c>
      <c r="B25" s="2" t="s">
        <v>209</v>
      </c>
      <c r="C25" s="2" t="s">
        <v>210</v>
      </c>
      <c r="D25" s="13" t="s">
        <v>8</v>
      </c>
      <c r="E25" s="10">
        <f>Sausis!E8+Vasaris!E26+Kovas!E89</f>
        <v>144773.95000000001</v>
      </c>
      <c r="F25" s="11">
        <f>Sausis!F8+Vasaris!F26+Kovas!F89</f>
        <v>20851</v>
      </c>
      <c r="G25" s="11">
        <v>16</v>
      </c>
      <c r="H25" s="33">
        <v>45303</v>
      </c>
      <c r="I25" s="3" t="s">
        <v>48</v>
      </c>
    </row>
    <row r="26" spans="1:9" ht="26.1" customHeight="1" x14ac:dyDescent="0.25">
      <c r="A26" s="13" t="s">
        <v>76</v>
      </c>
      <c r="B26" s="2" t="s">
        <v>905</v>
      </c>
      <c r="C26" s="2" t="s">
        <v>906</v>
      </c>
      <c r="D26" s="13" t="s">
        <v>8</v>
      </c>
      <c r="E26" s="10">
        <f>Rugpjūtis!E7+Rugsėjis!E13+Spalis!E45</f>
        <v>142024.56</v>
      </c>
      <c r="F26" s="11">
        <f>Rugpjūtis!F7+Rugsėjis!F13+Spalis!F45</f>
        <v>20080</v>
      </c>
      <c r="G26" s="9">
        <v>15</v>
      </c>
      <c r="H26" s="33">
        <v>45520</v>
      </c>
      <c r="I26" s="70" t="s">
        <v>9</v>
      </c>
    </row>
    <row r="27" spans="1:9" ht="26.1" customHeight="1" x14ac:dyDescent="0.25">
      <c r="A27" s="13" t="s">
        <v>77</v>
      </c>
      <c r="B27" s="2" t="s">
        <v>208</v>
      </c>
      <c r="C27" s="2" t="s">
        <v>207</v>
      </c>
      <c r="D27" s="13" t="s">
        <v>8</v>
      </c>
      <c r="E27" s="10">
        <f>Sausis!E7+Vasaris!E29</f>
        <v>140820.03</v>
      </c>
      <c r="F27" s="11">
        <f>Sausis!F7+Vasaris!F29</f>
        <v>21147</v>
      </c>
      <c r="G27" s="11">
        <v>15</v>
      </c>
      <c r="H27" s="33">
        <v>45296</v>
      </c>
      <c r="I27" s="3" t="s">
        <v>17</v>
      </c>
    </row>
    <row r="28" spans="1:9" ht="26.1" customHeight="1" x14ac:dyDescent="0.25">
      <c r="A28" s="13" t="s">
        <v>78</v>
      </c>
      <c r="B28" s="2" t="s">
        <v>264</v>
      </c>
      <c r="C28" s="2" t="s">
        <v>265</v>
      </c>
      <c r="D28" s="13" t="s">
        <v>266</v>
      </c>
      <c r="E28" s="10">
        <f>Vasaris!E7+Kovas!E21+Balandis!E80+Birželis!E57+Liepa!E53+Rugpjūtis!E44+Rugsėjis!E51+Spalis!E48</f>
        <v>139009.00000000003</v>
      </c>
      <c r="F28" s="11">
        <f>Vasaris!F7+Kovas!F21+Balandis!F80+Birželis!F57+Liepa!F53+Rugpjūtis!F44+Rugsėjis!F51+Spalis!F48</f>
        <v>26939</v>
      </c>
      <c r="G28" s="9">
        <v>20</v>
      </c>
      <c r="H28" s="33">
        <v>45331</v>
      </c>
      <c r="I28" s="3" t="s">
        <v>14</v>
      </c>
    </row>
    <row r="29" spans="1:9" ht="26.1" customHeight="1" x14ac:dyDescent="0.25">
      <c r="A29" s="13" t="s">
        <v>79</v>
      </c>
      <c r="B29" s="2" t="s">
        <v>212</v>
      </c>
      <c r="C29" s="2" t="s">
        <v>212</v>
      </c>
      <c r="D29" s="13" t="s">
        <v>237</v>
      </c>
      <c r="E29" s="10">
        <f>Sausis!E13+Vasaris!E9+Kovas!E50</f>
        <v>138100.32</v>
      </c>
      <c r="F29" s="11">
        <f>Sausis!F13+Vasaris!F9+Kovas!F50</f>
        <v>20092</v>
      </c>
      <c r="G29" s="11">
        <v>21</v>
      </c>
      <c r="H29" s="33">
        <v>45317</v>
      </c>
      <c r="I29" s="3" t="s">
        <v>197</v>
      </c>
    </row>
    <row r="30" spans="1:9" ht="25.5" customHeight="1" x14ac:dyDescent="0.25">
      <c r="A30" s="13" t="s">
        <v>80</v>
      </c>
      <c r="B30" s="2" t="s">
        <v>1015</v>
      </c>
      <c r="C30" s="2" t="s">
        <v>1016</v>
      </c>
      <c r="D30" s="13" t="s">
        <v>8</v>
      </c>
      <c r="E30" s="10">
        <f>Spalis!E6</f>
        <v>133013.65</v>
      </c>
      <c r="F30" s="11">
        <f>Spalis!F6</f>
        <v>17949</v>
      </c>
      <c r="G30" s="11">
        <v>16</v>
      </c>
      <c r="H30" s="33">
        <v>45583</v>
      </c>
      <c r="I30" s="3" t="s">
        <v>959</v>
      </c>
    </row>
    <row r="31" spans="1:9" ht="26.1" customHeight="1" x14ac:dyDescent="0.25">
      <c r="A31" s="13" t="s">
        <v>81</v>
      </c>
      <c r="B31" s="2" t="s">
        <v>613</v>
      </c>
      <c r="C31" s="2" t="s">
        <v>614</v>
      </c>
      <c r="D31" s="13" t="s">
        <v>8</v>
      </c>
      <c r="E31" s="10">
        <f>'Gegužė '!E4+Birželis!E10+Liepa!E59</f>
        <v>121991.32</v>
      </c>
      <c r="F31" s="11">
        <f>'Gegužė '!F4+Birželis!F10+Liepa!F59</f>
        <v>17653</v>
      </c>
      <c r="G31" s="9">
        <v>16</v>
      </c>
      <c r="H31" s="33">
        <v>45422</v>
      </c>
      <c r="I31" s="3" t="s">
        <v>9</v>
      </c>
    </row>
    <row r="32" spans="1:9" ht="26.1" customHeight="1" x14ac:dyDescent="0.25">
      <c r="A32" s="13" t="s">
        <v>82</v>
      </c>
      <c r="B32" s="2" t="s">
        <v>965</v>
      </c>
      <c r="C32" s="2" t="s">
        <v>966</v>
      </c>
      <c r="D32" s="13" t="s">
        <v>8</v>
      </c>
      <c r="E32" s="10">
        <f>Rugsėjis!E6+Spalis!E17</f>
        <v>115141.53</v>
      </c>
      <c r="F32" s="11">
        <f>Rugsėjis!F6+Spalis!F17</f>
        <v>16843</v>
      </c>
      <c r="G32" s="9">
        <v>19</v>
      </c>
      <c r="H32" s="33">
        <v>45548</v>
      </c>
      <c r="I32" s="3" t="s">
        <v>14</v>
      </c>
    </row>
    <row r="33" spans="1:9" ht="26.1" customHeight="1" x14ac:dyDescent="0.25">
      <c r="A33" s="13" t="s">
        <v>83</v>
      </c>
      <c r="B33" s="2" t="s">
        <v>592</v>
      </c>
      <c r="C33" s="2" t="s">
        <v>591</v>
      </c>
      <c r="D33" s="13" t="s">
        <v>593</v>
      </c>
      <c r="E33" s="10">
        <f>'Gegužė '!E9+Birželis!E6+Liepa!E43</f>
        <v>114341.33</v>
      </c>
      <c r="F33" s="11">
        <f>'Gegužė '!F9+Birželis!F6+Liepa!F43</f>
        <v>15713</v>
      </c>
      <c r="G33" s="9">
        <v>20</v>
      </c>
      <c r="H33" s="33">
        <v>45436</v>
      </c>
      <c r="I33" s="3" t="s">
        <v>13</v>
      </c>
    </row>
    <row r="34" spans="1:9" ht="26.1" customHeight="1" x14ac:dyDescent="0.25">
      <c r="A34" s="13" t="s">
        <v>84</v>
      </c>
      <c r="B34" s="2" t="s">
        <v>951</v>
      </c>
      <c r="C34" s="2" t="s">
        <v>952</v>
      </c>
      <c r="D34" s="13" t="s">
        <v>24</v>
      </c>
      <c r="E34" s="10">
        <f>Rugsėjis!E17+Spalis!E9</f>
        <v>108157.29999999999</v>
      </c>
      <c r="F34" s="11">
        <f>Rugsėjis!F17+Spalis!F9</f>
        <v>16108</v>
      </c>
      <c r="G34" s="9">
        <v>20</v>
      </c>
      <c r="H34" s="33">
        <v>45562</v>
      </c>
      <c r="I34" s="3" t="s">
        <v>15</v>
      </c>
    </row>
    <row r="35" spans="1:9" ht="25.5" customHeight="1" x14ac:dyDescent="0.25">
      <c r="A35" s="13" t="s">
        <v>85</v>
      </c>
      <c r="B35" s="2" t="s">
        <v>528</v>
      </c>
      <c r="C35" s="2" t="s">
        <v>529</v>
      </c>
      <c r="D35" s="13" t="s">
        <v>8</v>
      </c>
      <c r="E35" s="10">
        <f>Balandis!E15+'Gegužė '!E7+Birželis!E21</f>
        <v>103805.87</v>
      </c>
      <c r="F35" s="11">
        <f>Balandis!F15+'Gegužė '!F7+Birželis!F21</f>
        <v>14906</v>
      </c>
      <c r="G35" s="11">
        <v>19</v>
      </c>
      <c r="H35" s="33">
        <v>45408</v>
      </c>
      <c r="I35" s="3" t="s">
        <v>11</v>
      </c>
    </row>
    <row r="36" spans="1:9" ht="25.5" customHeight="1" x14ac:dyDescent="0.25">
      <c r="A36" s="13" t="s">
        <v>86</v>
      </c>
      <c r="B36" s="2" t="s">
        <v>615</v>
      </c>
      <c r="C36" s="2" t="s">
        <v>616</v>
      </c>
      <c r="D36" s="13" t="s">
        <v>8</v>
      </c>
      <c r="E36" s="10">
        <f>'Gegužė '!E8+Birželis!E8+Liepa!E52</f>
        <v>101502.54</v>
      </c>
      <c r="F36" s="11">
        <f>'Gegužė '!F8+Birželis!F8+Liepa!F52</f>
        <v>19881</v>
      </c>
      <c r="G36" s="9">
        <v>25</v>
      </c>
      <c r="H36" s="33">
        <v>45429</v>
      </c>
      <c r="I36" s="3" t="s">
        <v>118</v>
      </c>
    </row>
    <row r="37" spans="1:9" ht="26.1" customHeight="1" x14ac:dyDescent="0.25">
      <c r="A37" s="13" t="s">
        <v>87</v>
      </c>
      <c r="B37" s="2" t="s">
        <v>518</v>
      </c>
      <c r="C37" s="2" t="s">
        <v>519</v>
      </c>
      <c r="D37" s="13" t="s">
        <v>520</v>
      </c>
      <c r="E37" s="10">
        <f>Balandis!E9+'Gegužė '!E11+Birželis!E27</f>
        <v>100228.86</v>
      </c>
      <c r="F37" s="11">
        <f>Balandis!F9+'Gegužė '!F11+Birželis!F27</f>
        <v>19296</v>
      </c>
      <c r="G37" s="11">
        <v>19</v>
      </c>
      <c r="H37" s="33">
        <v>45401</v>
      </c>
      <c r="I37" s="3" t="s">
        <v>15</v>
      </c>
    </row>
    <row r="38" spans="1:9" ht="26.1" customHeight="1" x14ac:dyDescent="0.25">
      <c r="A38" s="13" t="s">
        <v>88</v>
      </c>
      <c r="B38" s="2" t="s">
        <v>1017</v>
      </c>
      <c r="C38" s="2" t="s">
        <v>1018</v>
      </c>
      <c r="D38" s="13" t="s">
        <v>8</v>
      </c>
      <c r="E38" s="10">
        <f>Spalis!E8</f>
        <v>99963.81</v>
      </c>
      <c r="F38" s="11">
        <f>Spalis!F8</f>
        <v>18621</v>
      </c>
      <c r="G38" s="11">
        <v>26</v>
      </c>
      <c r="H38" s="33">
        <v>45590</v>
      </c>
      <c r="I38" s="3" t="s">
        <v>11</v>
      </c>
    </row>
    <row r="39" spans="1:9" ht="26.1" customHeight="1" x14ac:dyDescent="0.25">
      <c r="A39" s="13" t="s">
        <v>89</v>
      </c>
      <c r="B39" s="2" t="s">
        <v>589</v>
      </c>
      <c r="C39" s="2" t="s">
        <v>590</v>
      </c>
      <c r="D39" s="13" t="s">
        <v>8</v>
      </c>
      <c r="E39" s="10">
        <f>'Gegužė '!E6+Birželis!E11</f>
        <v>95429.92</v>
      </c>
      <c r="F39" s="11">
        <f>'Gegužė '!F6+Birželis!F11</f>
        <v>13875</v>
      </c>
      <c r="G39" s="9">
        <v>15</v>
      </c>
      <c r="H39" s="33">
        <v>45422</v>
      </c>
      <c r="I39" s="3" t="s">
        <v>394</v>
      </c>
    </row>
    <row r="40" spans="1:9" ht="25.5" customHeight="1" x14ac:dyDescent="0.25">
      <c r="A40" s="13" t="s">
        <v>90</v>
      </c>
      <c r="B40" s="2" t="s">
        <v>540</v>
      </c>
      <c r="C40" s="2" t="s">
        <v>541</v>
      </c>
      <c r="D40" s="13" t="s">
        <v>542</v>
      </c>
      <c r="E40" s="10">
        <f>Balandis!E6+'Gegužė '!E12+Birželis!E87</f>
        <v>95209.16</v>
      </c>
      <c r="F40" s="11">
        <f>Balandis!F6+'Gegužė '!F12+Birželis!F87</f>
        <v>13079</v>
      </c>
      <c r="G40" s="11">
        <v>16</v>
      </c>
      <c r="H40" s="33">
        <v>45401</v>
      </c>
      <c r="I40" s="3" t="s">
        <v>14</v>
      </c>
    </row>
    <row r="41" spans="1:9" ht="25.5" customHeight="1" x14ac:dyDescent="0.25">
      <c r="A41" s="13" t="s">
        <v>91</v>
      </c>
      <c r="B41" s="2" t="s">
        <v>807</v>
      </c>
      <c r="C41" s="2" t="s">
        <v>808</v>
      </c>
      <c r="D41" s="13" t="s">
        <v>8</v>
      </c>
      <c r="E41" s="10">
        <f>Liepa!E8+Rugpjūtis!E14+Spalis!E58</f>
        <v>94036.73</v>
      </c>
      <c r="F41" s="11">
        <f>Liepa!F8+Rugpjūtis!F14+Spalis!F58</f>
        <v>13632</v>
      </c>
      <c r="G41" s="9">
        <v>14</v>
      </c>
      <c r="H41" s="33" t="s">
        <v>806</v>
      </c>
      <c r="I41" s="3" t="s">
        <v>881</v>
      </c>
    </row>
    <row r="42" spans="1:9" ht="26.1" customHeight="1" x14ac:dyDescent="0.25">
      <c r="A42" s="13" t="s">
        <v>92</v>
      </c>
      <c r="B42" s="2" t="s">
        <v>588</v>
      </c>
      <c r="C42" s="2" t="s">
        <v>587</v>
      </c>
      <c r="D42" s="13" t="s">
        <v>8</v>
      </c>
      <c r="E42" s="10">
        <f>'Gegužė '!E5+Birželis!E17+Liepa!E65</f>
        <v>92107.12999999999</v>
      </c>
      <c r="F42" s="11">
        <f>'Gegužė '!F5+Birželis!F17+Liepa!F65</f>
        <v>13592</v>
      </c>
      <c r="G42" s="9">
        <v>20</v>
      </c>
      <c r="H42" s="33">
        <v>45415</v>
      </c>
      <c r="I42" s="3" t="s">
        <v>13</v>
      </c>
    </row>
    <row r="43" spans="1:9" ht="26.1" customHeight="1" x14ac:dyDescent="0.25">
      <c r="A43" s="13" t="s">
        <v>93</v>
      </c>
      <c r="B43" s="2" t="s">
        <v>392</v>
      </c>
      <c r="C43" s="2" t="s">
        <v>393</v>
      </c>
      <c r="D43" s="13" t="s">
        <v>8</v>
      </c>
      <c r="E43" s="10">
        <f>Kovas!E8+Balandis!E12+'Gegužė '!E40</f>
        <v>89050.95</v>
      </c>
      <c r="F43" s="11">
        <f>Kovas!F8+Balandis!F12+'Gegužė '!F40</f>
        <v>14132</v>
      </c>
      <c r="G43" s="9">
        <v>16</v>
      </c>
      <c r="H43" s="33">
        <v>45373</v>
      </c>
      <c r="I43" s="3" t="s">
        <v>394</v>
      </c>
    </row>
    <row r="44" spans="1:9" ht="25.5" customHeight="1" x14ac:dyDescent="0.25">
      <c r="A44" s="13" t="s">
        <v>94</v>
      </c>
      <c r="B44" s="2" t="s">
        <v>191</v>
      </c>
      <c r="C44" s="2" t="s">
        <v>192</v>
      </c>
      <c r="D44" s="13" t="s">
        <v>8</v>
      </c>
      <c r="E44" s="10">
        <f>Sausis!E10+Vasaris!E44</f>
        <v>85002.4</v>
      </c>
      <c r="F44" s="11">
        <f>Sausis!F10+Vasaris!F44</f>
        <v>12705</v>
      </c>
      <c r="G44" s="11">
        <v>13</v>
      </c>
      <c r="H44" s="33">
        <v>45282</v>
      </c>
      <c r="I44" s="3" t="s">
        <v>13</v>
      </c>
    </row>
    <row r="45" spans="1:9" ht="26.1" customHeight="1" x14ac:dyDescent="0.25">
      <c r="A45" s="13" t="s">
        <v>95</v>
      </c>
      <c r="B45" s="2" t="s">
        <v>143</v>
      </c>
      <c r="C45" s="2" t="s">
        <v>144</v>
      </c>
      <c r="D45" s="13" t="s">
        <v>20</v>
      </c>
      <c r="E45" s="10">
        <f>Sausis!E11+Vasaris!E39</f>
        <v>81387.02</v>
      </c>
      <c r="F45" s="11">
        <f>Sausis!F11+Vasaris!F39</f>
        <v>11491</v>
      </c>
      <c r="G45" s="11">
        <v>14</v>
      </c>
      <c r="H45" s="33">
        <v>45261</v>
      </c>
      <c r="I45" s="3" t="s">
        <v>17</v>
      </c>
    </row>
    <row r="46" spans="1:9" ht="26.1" customHeight="1" x14ac:dyDescent="0.25">
      <c r="A46" s="13" t="s">
        <v>96</v>
      </c>
      <c r="B46" s="2" t="s">
        <v>556</v>
      </c>
      <c r="C46" s="2" t="s">
        <v>556</v>
      </c>
      <c r="D46" s="13" t="s">
        <v>10</v>
      </c>
      <c r="E46" s="10">
        <f>Balandis!E8+'Gegužė '!E14</f>
        <v>78800.97</v>
      </c>
      <c r="F46" s="11">
        <f>Balandis!F8+'Gegužė '!F14</f>
        <v>13245</v>
      </c>
      <c r="G46" s="11">
        <v>15</v>
      </c>
      <c r="H46" s="33">
        <v>45394</v>
      </c>
      <c r="I46" s="3" t="s">
        <v>340</v>
      </c>
    </row>
    <row r="47" spans="1:9" ht="26.1" customHeight="1" x14ac:dyDescent="0.25">
      <c r="A47" s="13" t="s">
        <v>97</v>
      </c>
      <c r="B47" s="2" t="s">
        <v>523</v>
      </c>
      <c r="C47" s="2" t="s">
        <v>523</v>
      </c>
      <c r="D47" s="13" t="s">
        <v>524</v>
      </c>
      <c r="E47" s="10">
        <f>Balandis!E7+'Gegužė '!E20+Birželis!E66+Liepa!E30+Rugpjūtis!E73</f>
        <v>78277.69</v>
      </c>
      <c r="F47" s="11">
        <f>Balandis!F7+'Gegužė '!F20+Birželis!F66+Liepa!F30+Rugpjūtis!F73</f>
        <v>11525</v>
      </c>
      <c r="G47" s="11">
        <v>20</v>
      </c>
      <c r="H47" s="33">
        <v>45394</v>
      </c>
      <c r="I47" s="3" t="s">
        <v>11</v>
      </c>
    </row>
    <row r="48" spans="1:9" ht="26.1" customHeight="1" x14ac:dyDescent="0.25">
      <c r="A48" s="13" t="s">
        <v>98</v>
      </c>
      <c r="B48" s="2" t="s">
        <v>267</v>
      </c>
      <c r="C48" s="2" t="s">
        <v>268</v>
      </c>
      <c r="D48" s="13" t="s">
        <v>21</v>
      </c>
      <c r="E48" s="10">
        <f>Vasaris!E14+Kovas!E10+Balandis!E50</f>
        <v>75800.739999999991</v>
      </c>
      <c r="F48" s="11">
        <f>Vasaris!F14+Kovas!F10+Balandis!F50</f>
        <v>14793</v>
      </c>
      <c r="G48" s="9">
        <v>18</v>
      </c>
      <c r="H48" s="33">
        <v>45345</v>
      </c>
      <c r="I48" s="3" t="s">
        <v>14</v>
      </c>
    </row>
    <row r="49" spans="1:9" ht="26.1" customHeight="1" x14ac:dyDescent="0.25">
      <c r="A49" s="13" t="s">
        <v>99</v>
      </c>
      <c r="B49" s="2" t="s">
        <v>198</v>
      </c>
      <c r="C49" s="2" t="s">
        <v>198</v>
      </c>
      <c r="D49" s="13" t="s">
        <v>199</v>
      </c>
      <c r="E49" s="10">
        <f>Sausis!E12+Vasaris!E34+Kovas!E76+Balandis!E83+Birželis!E40+Liepa!E33+Rugpjūtis!E33</f>
        <v>75235.360000000001</v>
      </c>
      <c r="F49" s="11">
        <f>Sausis!F12+Vasaris!F34+Kovas!F76+Balandis!F83+Birželis!F40+Liepa!F33+Rugpjūtis!F33</f>
        <v>11786</v>
      </c>
      <c r="G49" s="11">
        <v>24</v>
      </c>
      <c r="H49" s="33">
        <v>45303</v>
      </c>
      <c r="I49" s="3" t="s">
        <v>16</v>
      </c>
    </row>
    <row r="50" spans="1:9" ht="26.1" customHeight="1" x14ac:dyDescent="0.25">
      <c r="A50" s="13" t="s">
        <v>100</v>
      </c>
      <c r="B50" s="125" t="s">
        <v>1050</v>
      </c>
      <c r="C50" s="125" t="s">
        <v>1050</v>
      </c>
      <c r="D50" s="13" t="s">
        <v>10</v>
      </c>
      <c r="E50" s="10">
        <f>Spalis!E10</f>
        <v>73806.62</v>
      </c>
      <c r="F50" s="11">
        <f>Spalis!F10</f>
        <v>10705</v>
      </c>
      <c r="G50" s="11">
        <v>20</v>
      </c>
      <c r="H50" s="33">
        <v>45576</v>
      </c>
      <c r="I50" s="3" t="s">
        <v>1051</v>
      </c>
    </row>
    <row r="51" spans="1:9" ht="26.1" customHeight="1" x14ac:dyDescent="0.25">
      <c r="A51" s="13" t="s">
        <v>101</v>
      </c>
      <c r="B51" s="2" t="s">
        <v>885</v>
      </c>
      <c r="C51" s="2" t="s">
        <v>886</v>
      </c>
      <c r="D51" s="13" t="s">
        <v>887</v>
      </c>
      <c r="E51" s="10">
        <f>Rugpjūtis!E10+Rugsėjis!E21+Spalis!E63</f>
        <v>71223.510000000009</v>
      </c>
      <c r="F51" s="11">
        <f>Rugpjūtis!F10+Rugsėjis!F21+Spalis!F63</f>
        <v>13948</v>
      </c>
      <c r="G51" s="9">
        <v>17</v>
      </c>
      <c r="H51" s="33">
        <v>45513</v>
      </c>
      <c r="I51" s="3" t="s">
        <v>14</v>
      </c>
    </row>
    <row r="52" spans="1:9" ht="26.1" customHeight="1" x14ac:dyDescent="0.25">
      <c r="A52" s="13" t="s">
        <v>102</v>
      </c>
      <c r="B52" s="2" t="s">
        <v>397</v>
      </c>
      <c r="C52" s="2" t="s">
        <v>398</v>
      </c>
      <c r="D52" s="13" t="s">
        <v>8</v>
      </c>
      <c r="E52" s="10">
        <f>Kovas!E12+Balandis!E16+'Gegužė '!E47</f>
        <v>70573.710000000006</v>
      </c>
      <c r="F52" s="11">
        <f>Kovas!F12+Balandis!F16+'Gegužė '!F47</f>
        <v>10351</v>
      </c>
      <c r="G52" s="9">
        <v>13</v>
      </c>
      <c r="H52" s="33">
        <v>45373</v>
      </c>
      <c r="I52" s="3" t="s">
        <v>48</v>
      </c>
    </row>
    <row r="53" spans="1:9" ht="26.1" customHeight="1" x14ac:dyDescent="0.25">
      <c r="A53" s="13" t="s">
        <v>103</v>
      </c>
      <c r="B53" s="2" t="s">
        <v>261</v>
      </c>
      <c r="C53" s="2" t="s">
        <v>262</v>
      </c>
      <c r="D53" s="13" t="s">
        <v>263</v>
      </c>
      <c r="E53" s="10">
        <f>Vasaris!E11+Kovas!E27+Balandis!E64+Birželis!E74</f>
        <v>69789.33</v>
      </c>
      <c r="F53" s="11">
        <f>Vasaris!F11+Kovas!F27+Balandis!F64+Birželis!F74</f>
        <v>13713</v>
      </c>
      <c r="G53" s="9">
        <v>19</v>
      </c>
      <c r="H53" s="33">
        <v>45338</v>
      </c>
      <c r="I53" s="3" t="s">
        <v>15</v>
      </c>
    </row>
    <row r="54" spans="1:9" ht="26.1" customHeight="1" x14ac:dyDescent="0.25">
      <c r="A54" s="13" t="s">
        <v>104</v>
      </c>
      <c r="B54" s="2" t="s">
        <v>857</v>
      </c>
      <c r="C54" s="2" t="s">
        <v>857</v>
      </c>
      <c r="D54" s="13" t="s">
        <v>10</v>
      </c>
      <c r="E54" s="10">
        <f>Liepa!E29+Rugpjūtis!E8</f>
        <v>68529.67</v>
      </c>
      <c r="F54" s="11">
        <f>Liepa!F29+Rugpjūtis!F8</f>
        <v>10734</v>
      </c>
      <c r="G54" s="9">
        <v>10</v>
      </c>
      <c r="H54" s="33">
        <v>45506</v>
      </c>
      <c r="I54" s="3" t="s">
        <v>340</v>
      </c>
    </row>
    <row r="55" spans="1:9" ht="26.1" customHeight="1" x14ac:dyDescent="0.25">
      <c r="A55" s="13" t="s">
        <v>105</v>
      </c>
      <c r="B55" s="2" t="s">
        <v>440</v>
      </c>
      <c r="C55" s="2" t="s">
        <v>435</v>
      </c>
      <c r="D55" s="13" t="s">
        <v>454</v>
      </c>
      <c r="E55" s="10">
        <f>Kovas!E19+Balandis!E14+'Gegužė '!E30+Birželis!E38+Liepa!E57+Rugpjūtis!E46+Rugsėjis!E36</f>
        <v>67777.739999999991</v>
      </c>
      <c r="F55" s="11">
        <f>Kovas!F19+Balandis!F14+'Gegužė '!F30+Birželis!F38+Liepa!F57+Rugpjūtis!F46+Rugsėjis!F36</f>
        <v>10372</v>
      </c>
      <c r="G55" s="9">
        <v>24</v>
      </c>
      <c r="H55" s="33">
        <v>45379</v>
      </c>
      <c r="I55" s="3" t="s">
        <v>16</v>
      </c>
    </row>
    <row r="56" spans="1:9" ht="26.1" customHeight="1" x14ac:dyDescent="0.25">
      <c r="A56" s="13" t="s">
        <v>106</v>
      </c>
      <c r="B56" s="2" t="s">
        <v>403</v>
      </c>
      <c r="C56" s="2" t="s">
        <v>404</v>
      </c>
      <c r="D56" s="13" t="s">
        <v>405</v>
      </c>
      <c r="E56" s="10">
        <f>Kovas!E20+Balandis!E13+'Gegužė '!E61+Birželis!E69</f>
        <v>65981.22</v>
      </c>
      <c r="F56" s="11">
        <f>Kovas!F20+Balandis!F13+'Gegužė '!F61+Birželis!F69</f>
        <v>13024</v>
      </c>
      <c r="G56" s="9">
        <v>19</v>
      </c>
      <c r="H56" s="33">
        <v>45373</v>
      </c>
      <c r="I56" s="3" t="s">
        <v>48</v>
      </c>
    </row>
    <row r="57" spans="1:9" ht="26.1" customHeight="1" x14ac:dyDescent="0.25">
      <c r="A57" s="13" t="s">
        <v>107</v>
      </c>
      <c r="B57" s="2" t="s">
        <v>292</v>
      </c>
      <c r="C57" s="2" t="s">
        <v>292</v>
      </c>
      <c r="D57" s="13" t="s">
        <v>8</v>
      </c>
      <c r="E57" s="10">
        <f>Vasaris!E10+Kovas!E40</f>
        <v>64625.56</v>
      </c>
      <c r="F57" s="11">
        <f>Vasaris!F10+Kovas!F40</f>
        <v>9568</v>
      </c>
      <c r="G57" s="9">
        <v>18</v>
      </c>
      <c r="H57" s="33">
        <v>45338</v>
      </c>
      <c r="I57" s="3" t="s">
        <v>118</v>
      </c>
    </row>
    <row r="58" spans="1:9" ht="26.1" customHeight="1" x14ac:dyDescent="0.25">
      <c r="A58" s="13" t="s">
        <v>108</v>
      </c>
      <c r="B58" s="2" t="s">
        <v>955</v>
      </c>
      <c r="C58" s="2" t="s">
        <v>956</v>
      </c>
      <c r="D58" s="13" t="s">
        <v>8</v>
      </c>
      <c r="E58" s="10">
        <f>Rugsėjis!E10+Spalis!E29</f>
        <v>64506.47</v>
      </c>
      <c r="F58" s="11">
        <f>Rugsėjis!F10+Spalis!F29</f>
        <v>8839</v>
      </c>
      <c r="G58" s="9">
        <v>18</v>
      </c>
      <c r="H58" s="33">
        <v>45548</v>
      </c>
      <c r="I58" s="3" t="s">
        <v>11</v>
      </c>
    </row>
    <row r="59" spans="1:9" ht="26.1" customHeight="1" x14ac:dyDescent="0.25">
      <c r="A59" s="13" t="s">
        <v>109</v>
      </c>
      <c r="B59" s="2" t="s">
        <v>148</v>
      </c>
      <c r="C59" s="2" t="s">
        <v>149</v>
      </c>
      <c r="D59" s="13" t="s">
        <v>8</v>
      </c>
      <c r="E59" s="10">
        <f>Sausis!E15+Vasaris!E24+Kovas!E36</f>
        <v>62395.579999999994</v>
      </c>
      <c r="F59" s="11">
        <f>Sausis!F15+Vasaris!F24+Kovas!F36</f>
        <v>11938</v>
      </c>
      <c r="G59" s="9">
        <v>9</v>
      </c>
      <c r="H59" s="33">
        <v>45254</v>
      </c>
      <c r="I59" s="3" t="s">
        <v>9</v>
      </c>
    </row>
    <row r="60" spans="1:9" ht="26.1" customHeight="1" x14ac:dyDescent="0.25">
      <c r="A60" s="13" t="s">
        <v>110</v>
      </c>
      <c r="B60" s="2" t="s">
        <v>668</v>
      </c>
      <c r="C60" s="2" t="s">
        <v>667</v>
      </c>
      <c r="D60" s="13" t="s">
        <v>8</v>
      </c>
      <c r="E60" s="10">
        <f>Birželis!E7+Liepa!E27</f>
        <v>62218.450000000004</v>
      </c>
      <c r="F60" s="11">
        <f>Birželis!F7+Liepa!F27</f>
        <v>9700</v>
      </c>
      <c r="G60" s="9">
        <v>14</v>
      </c>
      <c r="H60" s="33">
        <v>45450</v>
      </c>
      <c r="I60" s="3" t="s">
        <v>13</v>
      </c>
    </row>
    <row r="61" spans="1:9" ht="26.1" customHeight="1" x14ac:dyDescent="0.25">
      <c r="A61" s="13" t="s">
        <v>111</v>
      </c>
      <c r="B61" s="2" t="s">
        <v>441</v>
      </c>
      <c r="C61" s="2" t="s">
        <v>422</v>
      </c>
      <c r="D61" s="13" t="s">
        <v>455</v>
      </c>
      <c r="E61" s="10">
        <f>Kovas!E28+Balandis!E11+'Gegužė '!E28+Birželis!E51+Liepa!E26+Rugpjūtis!E28+Rugsėjis!E50+Spalis!E77</f>
        <v>62139.28</v>
      </c>
      <c r="F61" s="11">
        <f>Kovas!F28+Balandis!F11+'Gegužė '!F28+Birželis!F51+Liepa!F26+Rugpjūtis!F28+Rugsėjis!F50+Spalis!F77</f>
        <v>9837</v>
      </c>
      <c r="G61" s="9">
        <v>24</v>
      </c>
      <c r="H61" s="33">
        <v>45379</v>
      </c>
      <c r="I61" s="3" t="s">
        <v>16</v>
      </c>
    </row>
    <row r="62" spans="1:9" ht="26.1" customHeight="1" x14ac:dyDescent="0.25">
      <c r="A62" s="13" t="s">
        <v>112</v>
      </c>
      <c r="B62" s="2" t="s">
        <v>890</v>
      </c>
      <c r="C62" s="2" t="s">
        <v>891</v>
      </c>
      <c r="D62" s="13" t="s">
        <v>8</v>
      </c>
      <c r="E62" s="10">
        <f>Rugpjūtis!E12+Rugsėjis!E16+Spalis!E66</f>
        <v>59962.369999999995</v>
      </c>
      <c r="F62" s="11">
        <f>Rugpjūtis!F12+Rugsėjis!F16+Spalis!F66</f>
        <v>9653</v>
      </c>
      <c r="G62" s="9">
        <v>17</v>
      </c>
      <c r="H62" s="33">
        <v>45527</v>
      </c>
      <c r="I62" s="3" t="s">
        <v>13</v>
      </c>
    </row>
    <row r="63" spans="1:9" ht="26.1" customHeight="1" x14ac:dyDescent="0.25">
      <c r="A63" s="13" t="s">
        <v>113</v>
      </c>
      <c r="B63" s="2" t="s">
        <v>525</v>
      </c>
      <c r="C63" s="2" t="s">
        <v>526</v>
      </c>
      <c r="D63" s="13" t="s">
        <v>20</v>
      </c>
      <c r="E63" s="10">
        <f>Balandis!E10+'Gegužė '!E25</f>
        <v>56633.02</v>
      </c>
      <c r="F63" s="11">
        <f>Balandis!F10+'Gegužė '!F25</f>
        <v>8084</v>
      </c>
      <c r="G63" s="11">
        <v>19</v>
      </c>
      <c r="H63" s="33">
        <v>45394</v>
      </c>
      <c r="I63" s="3" t="s">
        <v>527</v>
      </c>
    </row>
    <row r="64" spans="1:9" ht="26.1" customHeight="1" x14ac:dyDescent="0.25">
      <c r="A64" s="13" t="s">
        <v>114</v>
      </c>
      <c r="B64" s="2" t="s">
        <v>827</v>
      </c>
      <c r="C64" s="2" t="s">
        <v>828</v>
      </c>
      <c r="D64" s="13" t="s">
        <v>8</v>
      </c>
      <c r="E64" s="10">
        <f>Liepa!E9+Rugpjūtis!E22+Rugsėjis!E31+Spalis!E54</f>
        <v>55185.46</v>
      </c>
      <c r="F64" s="11">
        <f>Liepa!F9+Rugpjūtis!F22+Rugsėjis!F31+Spalis!F54</f>
        <v>8376</v>
      </c>
      <c r="G64" s="9">
        <v>17</v>
      </c>
      <c r="H64" s="33">
        <v>45478</v>
      </c>
      <c r="I64" s="3" t="s">
        <v>9</v>
      </c>
    </row>
    <row r="65" spans="1:9" ht="26.1" customHeight="1" x14ac:dyDescent="0.25">
      <c r="A65" s="13" t="s">
        <v>115</v>
      </c>
      <c r="B65" s="2" t="s">
        <v>1034</v>
      </c>
      <c r="C65" s="2" t="s">
        <v>1035</v>
      </c>
      <c r="D65" s="13" t="s">
        <v>1036</v>
      </c>
      <c r="E65" s="10">
        <f>Spalis!E11</f>
        <v>53064.61</v>
      </c>
      <c r="F65" s="11">
        <f>Spalis!F11</f>
        <v>10254</v>
      </c>
      <c r="G65" s="11">
        <v>16</v>
      </c>
      <c r="H65" s="33">
        <v>45583</v>
      </c>
      <c r="I65" s="3" t="s">
        <v>14</v>
      </c>
    </row>
    <row r="66" spans="1:9" ht="26.1" customHeight="1" x14ac:dyDescent="0.25">
      <c r="A66" s="13" t="s">
        <v>348</v>
      </c>
      <c r="B66" s="2" t="s">
        <v>390</v>
      </c>
      <c r="C66" s="2" t="s">
        <v>391</v>
      </c>
      <c r="D66" s="13" t="s">
        <v>8</v>
      </c>
      <c r="E66" s="10">
        <f>Kovas!E7+Balandis!E27</f>
        <v>52345.38</v>
      </c>
      <c r="F66" s="11">
        <f>Kovas!F7+Balandis!F27</f>
        <v>8259</v>
      </c>
      <c r="G66" s="9">
        <v>16</v>
      </c>
      <c r="H66" s="33">
        <v>45366</v>
      </c>
      <c r="I66" s="3" t="s">
        <v>48</v>
      </c>
    </row>
    <row r="67" spans="1:9" ht="26.1" customHeight="1" x14ac:dyDescent="0.25">
      <c r="A67" s="13" t="s">
        <v>349</v>
      </c>
      <c r="B67" s="2" t="s">
        <v>1054</v>
      </c>
      <c r="C67" s="2" t="s">
        <v>1055</v>
      </c>
      <c r="D67" s="13" t="s">
        <v>49</v>
      </c>
      <c r="E67" s="10">
        <f>Spalis!E13</f>
        <v>50977</v>
      </c>
      <c r="F67" s="11">
        <f>Spalis!F13</f>
        <v>9894</v>
      </c>
      <c r="G67" s="11">
        <v>17</v>
      </c>
      <c r="H67" s="33">
        <v>45576</v>
      </c>
      <c r="I67" s="3" t="s">
        <v>19</v>
      </c>
    </row>
    <row r="68" spans="1:9" ht="25.5" customHeight="1" x14ac:dyDescent="0.25">
      <c r="A68" s="13" t="s">
        <v>350</v>
      </c>
      <c r="B68" s="2" t="s">
        <v>224</v>
      </c>
      <c r="C68" s="2" t="s">
        <v>195</v>
      </c>
      <c r="D68" s="13" t="s">
        <v>196</v>
      </c>
      <c r="E68" s="10">
        <f>Sausis!E18+Vasaris!E23+Kovas!E87+Balandis!E82</f>
        <v>49776.1</v>
      </c>
      <c r="F68" s="11">
        <f>Sausis!F18+Vasaris!F23+Kovas!F87+Balandis!F82</f>
        <v>9787</v>
      </c>
      <c r="G68" s="11">
        <v>18</v>
      </c>
      <c r="H68" s="33">
        <v>45310</v>
      </c>
      <c r="I68" s="3" t="s">
        <v>197</v>
      </c>
    </row>
    <row r="69" spans="1:9" ht="26.1" customHeight="1" x14ac:dyDescent="0.25">
      <c r="A69" s="13" t="s">
        <v>351</v>
      </c>
      <c r="B69" s="2" t="s">
        <v>225</v>
      </c>
      <c r="C69" s="2" t="s">
        <v>215</v>
      </c>
      <c r="D69" s="13" t="s">
        <v>238</v>
      </c>
      <c r="E69" s="10">
        <f>Sausis!E14+Vasaris!E30+Kovas!E85+Birželis!E101+Liepa!E64+Rugpjūtis!E70</f>
        <v>47505.33</v>
      </c>
      <c r="F69" s="11">
        <f>Sausis!F14+Vasaris!F30+Kovas!F85+Birželis!F101+Liepa!F64+Rugpjūtis!F70</f>
        <v>9072</v>
      </c>
      <c r="G69" s="11">
        <v>21</v>
      </c>
      <c r="H69" s="33">
        <v>45296</v>
      </c>
      <c r="I69" s="3" t="s">
        <v>48</v>
      </c>
    </row>
    <row r="70" spans="1:9" ht="26.1" customHeight="1" x14ac:dyDescent="0.25">
      <c r="A70" s="13" t="s">
        <v>352</v>
      </c>
      <c r="B70" s="2" t="s">
        <v>958</v>
      </c>
      <c r="C70" s="2" t="s">
        <v>957</v>
      </c>
      <c r="D70" s="13" t="s">
        <v>8</v>
      </c>
      <c r="E70" s="10">
        <f>Rugsėjis!E14+Spalis!E22</f>
        <v>46210.700000000004</v>
      </c>
      <c r="F70" s="11">
        <f>Rugsėjis!F14+Spalis!F22</f>
        <v>8159</v>
      </c>
      <c r="G70" s="9">
        <v>26</v>
      </c>
      <c r="H70" s="33">
        <v>45555</v>
      </c>
      <c r="I70" s="3" t="s">
        <v>959</v>
      </c>
    </row>
    <row r="71" spans="1:9" ht="26.1" customHeight="1" x14ac:dyDescent="0.25">
      <c r="A71" s="13" t="s">
        <v>353</v>
      </c>
      <c r="B71" s="2" t="s">
        <v>293</v>
      </c>
      <c r="C71" s="2" t="s">
        <v>294</v>
      </c>
      <c r="D71" s="13" t="s">
        <v>8</v>
      </c>
      <c r="E71" s="10">
        <f>Vasaris!E13</f>
        <v>45354.5</v>
      </c>
      <c r="F71" s="11">
        <f>Vasaris!F13</f>
        <v>6506</v>
      </c>
      <c r="G71" s="9">
        <v>16</v>
      </c>
      <c r="H71" s="33">
        <v>45324</v>
      </c>
      <c r="I71" s="3" t="s">
        <v>11</v>
      </c>
    </row>
    <row r="72" spans="1:9" ht="26.1" customHeight="1" x14ac:dyDescent="0.25">
      <c r="A72" s="13" t="s">
        <v>354</v>
      </c>
      <c r="B72" s="2" t="s">
        <v>948</v>
      </c>
      <c r="C72" s="2" t="s">
        <v>949</v>
      </c>
      <c r="D72" s="13" t="s">
        <v>950</v>
      </c>
      <c r="E72" s="10">
        <f>Rugsėjis!E12+Spalis!E34</f>
        <v>44065.86</v>
      </c>
      <c r="F72" s="11">
        <f>Rugsėjis!F12+Spalis!F34</f>
        <v>8699</v>
      </c>
      <c r="G72" s="9">
        <v>19</v>
      </c>
      <c r="H72" s="33">
        <v>45541</v>
      </c>
      <c r="I72" s="3" t="s">
        <v>15</v>
      </c>
    </row>
    <row r="73" spans="1:9" ht="26.1" customHeight="1" x14ac:dyDescent="0.25">
      <c r="A73" s="13" t="s">
        <v>355</v>
      </c>
      <c r="B73" s="2" t="s">
        <v>341</v>
      </c>
      <c r="C73" s="2" t="s">
        <v>342</v>
      </c>
      <c r="D73" s="13" t="s">
        <v>343</v>
      </c>
      <c r="E73" s="10">
        <f>Vasaris!E17+Kovas!E25</f>
        <v>43738</v>
      </c>
      <c r="F73" s="11">
        <f>Vasaris!F17+Kovas!F25</f>
        <v>6839</v>
      </c>
      <c r="G73" s="9">
        <v>15</v>
      </c>
      <c r="H73" s="33">
        <v>45345</v>
      </c>
      <c r="I73" s="3" t="s">
        <v>19</v>
      </c>
    </row>
    <row r="74" spans="1:9" ht="26.1" customHeight="1" x14ac:dyDescent="0.25">
      <c r="A74" s="13" t="s">
        <v>356</v>
      </c>
      <c r="B74" s="2" t="s">
        <v>395</v>
      </c>
      <c r="C74" s="2" t="s">
        <v>396</v>
      </c>
      <c r="D74" s="13" t="s">
        <v>8</v>
      </c>
      <c r="E74" s="10">
        <f>Kovas!E9+Birželis!E88</f>
        <v>40759.75</v>
      </c>
      <c r="F74" s="11">
        <f>Kovas!F9+Birželis!F88</f>
        <v>5891</v>
      </c>
      <c r="G74" s="9">
        <v>14</v>
      </c>
      <c r="H74" s="33">
        <v>45359</v>
      </c>
      <c r="I74" s="3" t="s">
        <v>197</v>
      </c>
    </row>
    <row r="75" spans="1:9" ht="26.1" customHeight="1" x14ac:dyDescent="0.25">
      <c r="A75" s="13" t="s">
        <v>357</v>
      </c>
      <c r="B75" s="2" t="s">
        <v>1010</v>
      </c>
      <c r="C75" s="2" t="s">
        <v>1011</v>
      </c>
      <c r="D75" s="13" t="s">
        <v>1012</v>
      </c>
      <c r="E75" s="10">
        <f>Spalis!E14</f>
        <v>39514.07</v>
      </c>
      <c r="F75" s="11">
        <f>Spalis!F14</f>
        <v>5748</v>
      </c>
      <c r="G75" s="11">
        <v>16</v>
      </c>
      <c r="H75" s="33">
        <v>45590</v>
      </c>
      <c r="I75" s="3" t="s">
        <v>15</v>
      </c>
    </row>
    <row r="76" spans="1:9" ht="26.1" customHeight="1" x14ac:dyDescent="0.25">
      <c r="A76" s="13" t="s">
        <v>358</v>
      </c>
      <c r="B76" s="2" t="s">
        <v>815</v>
      </c>
      <c r="C76" s="2" t="s">
        <v>816</v>
      </c>
      <c r="D76" s="3" t="s">
        <v>817</v>
      </c>
      <c r="E76" s="10">
        <f>Liepa!E15+Rugpjūtis!E17+Rugsėjis!E42</f>
        <v>38638.020000000004</v>
      </c>
      <c r="F76" s="11">
        <f>Liepa!F15+Rugpjūtis!F17+Rugsėjis!F42</f>
        <v>7739</v>
      </c>
      <c r="G76" s="9">
        <v>16</v>
      </c>
      <c r="H76" s="33">
        <v>45499</v>
      </c>
      <c r="I76" s="3" t="s">
        <v>15</v>
      </c>
    </row>
    <row r="77" spans="1:9" ht="26.1" customHeight="1" x14ac:dyDescent="0.25">
      <c r="A77" s="13" t="s">
        <v>359</v>
      </c>
      <c r="B77" s="2" t="s">
        <v>442</v>
      </c>
      <c r="C77" s="2" t="s">
        <v>423</v>
      </c>
      <c r="D77" s="13" t="s">
        <v>21</v>
      </c>
      <c r="E77" s="10">
        <f>Kovas!E15+Balandis!E21+'Gegužė '!E50+Birželis!E96+Liepa!E40</f>
        <v>38293.89</v>
      </c>
      <c r="F77" s="11">
        <f>Kovas!F15+Balandis!F21+'Gegužė '!F50+Birželis!F96+Liepa!F40</f>
        <v>4072</v>
      </c>
      <c r="G77" s="9">
        <v>21</v>
      </c>
      <c r="H77" s="33">
        <v>45379</v>
      </c>
      <c r="I77" s="3" t="s">
        <v>16</v>
      </c>
    </row>
    <row r="78" spans="1:9" ht="26.1" customHeight="1" x14ac:dyDescent="0.25">
      <c r="A78" s="13" t="s">
        <v>360</v>
      </c>
      <c r="B78" s="2" t="s">
        <v>809</v>
      </c>
      <c r="C78" s="2" t="s">
        <v>810</v>
      </c>
      <c r="D78" s="13" t="s">
        <v>8</v>
      </c>
      <c r="E78" s="10">
        <f>Liepa!E11+Rugpjūtis!E56</f>
        <v>36842.239999999998</v>
      </c>
      <c r="F78" s="11">
        <f>Liepa!F11+Rugpjūtis!F56</f>
        <v>6030</v>
      </c>
      <c r="G78" s="9">
        <v>20</v>
      </c>
      <c r="H78" s="33">
        <v>45485</v>
      </c>
      <c r="I78" s="3" t="s">
        <v>394</v>
      </c>
    </row>
    <row r="79" spans="1:9" ht="26.1" customHeight="1" x14ac:dyDescent="0.25">
      <c r="A79" s="13" t="s">
        <v>361</v>
      </c>
      <c r="B79" s="2" t="s">
        <v>260</v>
      </c>
      <c r="C79" s="2" t="s">
        <v>259</v>
      </c>
      <c r="D79" s="13" t="s">
        <v>8</v>
      </c>
      <c r="E79" s="10">
        <f>Vasaris!E15+Kovas!E38+Balandis!E65</f>
        <v>36827.629999999997</v>
      </c>
      <c r="F79" s="11">
        <f>Vasaris!F15+Kovas!F38+Balandis!F65</f>
        <v>5398</v>
      </c>
      <c r="G79" s="9">
        <v>11</v>
      </c>
      <c r="H79" s="33">
        <v>45324</v>
      </c>
      <c r="I79" s="3" t="s">
        <v>15</v>
      </c>
    </row>
    <row r="80" spans="1:9" ht="26.1" customHeight="1" x14ac:dyDescent="0.25">
      <c r="A80" s="13" t="s">
        <v>362</v>
      </c>
      <c r="B80" s="2" t="s">
        <v>888</v>
      </c>
      <c r="C80" s="2" t="s">
        <v>889</v>
      </c>
      <c r="D80" s="13" t="s">
        <v>8</v>
      </c>
      <c r="E80" s="10">
        <f>Rugpjūtis!E11</f>
        <v>36247.69</v>
      </c>
      <c r="F80" s="11">
        <f>Rugpjūtis!F11</f>
        <v>5717</v>
      </c>
      <c r="G80" s="9">
        <v>15</v>
      </c>
      <c r="H80" s="33">
        <v>45513</v>
      </c>
      <c r="I80" s="3" t="s">
        <v>14</v>
      </c>
    </row>
    <row r="81" spans="1:9" ht="26.1" customHeight="1" x14ac:dyDescent="0.25">
      <c r="A81" s="13" t="s">
        <v>363</v>
      </c>
      <c r="B81" s="2" t="s">
        <v>271</v>
      </c>
      <c r="C81" s="2" t="s">
        <v>272</v>
      </c>
      <c r="D81" s="13" t="s">
        <v>8</v>
      </c>
      <c r="E81" s="10">
        <f>Vasaris!E19+Kovas!E34</f>
        <v>34188.53</v>
      </c>
      <c r="F81" s="11">
        <f>Vasaris!F19+Kovas!F34</f>
        <v>5219</v>
      </c>
      <c r="G81" s="9">
        <v>16</v>
      </c>
      <c r="H81" s="33">
        <v>45345</v>
      </c>
      <c r="I81" s="3" t="s">
        <v>17</v>
      </c>
    </row>
    <row r="82" spans="1:9" ht="26.1" customHeight="1" x14ac:dyDescent="0.25">
      <c r="A82" s="13" t="s">
        <v>364</v>
      </c>
      <c r="B82" s="2" t="s">
        <v>223</v>
      </c>
      <c r="C82" s="2" t="s">
        <v>214</v>
      </c>
      <c r="D82" s="13" t="s">
        <v>256</v>
      </c>
      <c r="E82" s="10">
        <f>Sausis!E39+Vasaris!E16</f>
        <v>33891</v>
      </c>
      <c r="F82" s="11">
        <f>Sausis!F39+Vasaris!F16</f>
        <v>6964</v>
      </c>
      <c r="G82" s="11">
        <v>15</v>
      </c>
      <c r="H82" s="33">
        <v>45317</v>
      </c>
      <c r="I82" s="3" t="s">
        <v>52</v>
      </c>
    </row>
    <row r="83" spans="1:9" ht="26.1" customHeight="1" x14ac:dyDescent="0.25">
      <c r="A83" s="13" t="s">
        <v>365</v>
      </c>
      <c r="B83" s="2" t="s">
        <v>530</v>
      </c>
      <c r="C83" s="2" t="s">
        <v>531</v>
      </c>
      <c r="D83" s="13" t="s">
        <v>532</v>
      </c>
      <c r="E83" s="10">
        <f>Balandis!E17+'Gegužė '!E32</f>
        <v>33544.29</v>
      </c>
      <c r="F83" s="11">
        <f>Balandis!F17+'Gegužė '!F32</f>
        <v>5215</v>
      </c>
      <c r="G83" s="11">
        <v>14</v>
      </c>
      <c r="H83" s="33">
        <v>45401</v>
      </c>
      <c r="I83" s="3" t="s">
        <v>11</v>
      </c>
    </row>
    <row r="84" spans="1:9" ht="26.1" customHeight="1" x14ac:dyDescent="0.25">
      <c r="A84" s="13" t="s">
        <v>366</v>
      </c>
      <c r="B84" s="2" t="s">
        <v>160</v>
      </c>
      <c r="C84" s="2" t="s">
        <v>161</v>
      </c>
      <c r="D84" s="13" t="s">
        <v>162</v>
      </c>
      <c r="E84" s="10">
        <f>Sausis!E21+Vasaris!E31+Balandis!E51+'Gegužė '!E39</f>
        <v>33502.710000000006</v>
      </c>
      <c r="F84" s="11">
        <f>Sausis!F21+Vasaris!F31+Balandis!F51+'Gegužė '!F39</f>
        <v>5133</v>
      </c>
      <c r="G84" s="11">
        <v>7</v>
      </c>
      <c r="H84" s="33">
        <v>45282</v>
      </c>
      <c r="I84" s="3" t="s">
        <v>25</v>
      </c>
    </row>
    <row r="85" spans="1:9" ht="26.1" customHeight="1" x14ac:dyDescent="0.25">
      <c r="A85" s="13" t="s">
        <v>367</v>
      </c>
      <c r="B85" s="2" t="s">
        <v>230</v>
      </c>
      <c r="C85" s="2" t="s">
        <v>219</v>
      </c>
      <c r="D85" s="13" t="s">
        <v>24</v>
      </c>
      <c r="E85" s="10">
        <f>Sausis!E16+Vasaris!E58+Kovas!E43+Balandis!E68+'Gegužė '!E48+Birželis!E55+Spalis!E47</f>
        <v>33260.11</v>
      </c>
      <c r="F85" s="11">
        <f>Sausis!F16+Vasaris!F58+Kovas!F43+Balandis!F68+'Gegužė '!F48+Birželis!F55+Spalis!F47</f>
        <v>5536</v>
      </c>
      <c r="G85" s="11">
        <v>16</v>
      </c>
      <c r="H85" s="33">
        <v>45303</v>
      </c>
      <c r="I85" s="3" t="s">
        <v>48</v>
      </c>
    </row>
    <row r="86" spans="1:9" ht="26.1" customHeight="1" x14ac:dyDescent="0.25">
      <c r="A86" s="13" t="s">
        <v>368</v>
      </c>
      <c r="B86" s="2" t="s">
        <v>1020</v>
      </c>
      <c r="C86" s="2" t="s">
        <v>1019</v>
      </c>
      <c r="D86" s="13" t="s">
        <v>8</v>
      </c>
      <c r="E86" s="10">
        <f>Spalis!E16</f>
        <v>33259.17</v>
      </c>
      <c r="F86" s="11">
        <f>Spalis!F16</f>
        <v>4643</v>
      </c>
      <c r="G86" s="11">
        <v>14</v>
      </c>
      <c r="H86" s="33">
        <v>45590</v>
      </c>
      <c r="I86" s="3" t="s">
        <v>961</v>
      </c>
    </row>
    <row r="87" spans="1:9" ht="26.1" customHeight="1" x14ac:dyDescent="0.25">
      <c r="A87" s="13" t="s">
        <v>369</v>
      </c>
      <c r="B87" s="2" t="s">
        <v>843</v>
      </c>
      <c r="C87" s="2" t="s">
        <v>844</v>
      </c>
      <c r="D87" s="13" t="s">
        <v>8</v>
      </c>
      <c r="E87" s="10">
        <f>Liepa!E13+Rugpjūtis!E40</f>
        <v>33092</v>
      </c>
      <c r="F87" s="11">
        <f>Liepa!F13+Rugpjūtis!F40</f>
        <v>4829</v>
      </c>
      <c r="G87" s="9">
        <v>13</v>
      </c>
      <c r="H87" s="33">
        <v>45478</v>
      </c>
      <c r="I87" s="3" t="s">
        <v>19</v>
      </c>
    </row>
    <row r="88" spans="1:9" ht="26.1" customHeight="1" x14ac:dyDescent="0.25">
      <c r="A88" s="13" t="s">
        <v>370</v>
      </c>
      <c r="B88" s="2" t="s">
        <v>269</v>
      </c>
      <c r="C88" s="2" t="s">
        <v>270</v>
      </c>
      <c r="D88" s="13" t="s">
        <v>8</v>
      </c>
      <c r="E88" s="10">
        <f>Vasaris!E18+Kovas!E61</f>
        <v>31057.14</v>
      </c>
      <c r="F88" s="11">
        <f>Vasaris!F18+Kovas!F61</f>
        <v>4907</v>
      </c>
      <c r="G88" s="9">
        <v>20</v>
      </c>
      <c r="H88" s="33">
        <v>45324</v>
      </c>
      <c r="I88" s="3" t="s">
        <v>14</v>
      </c>
    </row>
    <row r="89" spans="1:9" ht="26.1" customHeight="1" x14ac:dyDescent="0.25">
      <c r="A89" s="13" t="s">
        <v>371</v>
      </c>
      <c r="B89" s="2" t="s">
        <v>543</v>
      </c>
      <c r="C89" s="2" t="s">
        <v>544</v>
      </c>
      <c r="D89" s="13" t="s">
        <v>545</v>
      </c>
      <c r="E89" s="10">
        <f>Balandis!E22+'Gegužė '!E13+Birželis!E90</f>
        <v>30617.53</v>
      </c>
      <c r="F89" s="11">
        <f>Balandis!F22+'Gegužė '!F13+Birželis!F90</f>
        <v>5944</v>
      </c>
      <c r="G89" s="11">
        <v>20</v>
      </c>
      <c r="H89" s="33">
        <v>45408</v>
      </c>
      <c r="I89" s="3" t="s">
        <v>14</v>
      </c>
    </row>
    <row r="90" spans="1:9" ht="26.1" customHeight="1" x14ac:dyDescent="0.25">
      <c r="A90" s="13" t="s">
        <v>372</v>
      </c>
      <c r="B90" s="2" t="s">
        <v>811</v>
      </c>
      <c r="C90" s="2" t="s">
        <v>812</v>
      </c>
      <c r="D90" s="13" t="s">
        <v>8</v>
      </c>
      <c r="E90" s="10">
        <f>Rugpjūtis!E13</f>
        <v>30494.560000000001</v>
      </c>
      <c r="F90" s="11">
        <f>Rugpjūtis!F13</f>
        <v>5952</v>
      </c>
      <c r="G90" s="9">
        <v>17</v>
      </c>
      <c r="H90" s="33">
        <v>45506</v>
      </c>
      <c r="I90" s="3" t="s">
        <v>394</v>
      </c>
    </row>
    <row r="91" spans="1:9" ht="26.1" customHeight="1" x14ac:dyDescent="0.25">
      <c r="A91" s="13" t="s">
        <v>373</v>
      </c>
      <c r="B91" s="2" t="s">
        <v>594</v>
      </c>
      <c r="C91" s="2" t="s">
        <v>595</v>
      </c>
      <c r="D91" s="13" t="s">
        <v>596</v>
      </c>
      <c r="E91" s="10">
        <f>'Gegužė '!E15+Birželis!E14</f>
        <v>29564.730000000003</v>
      </c>
      <c r="F91" s="11">
        <f>'Gegužė '!F15+Birželis!F14</f>
        <v>4462</v>
      </c>
      <c r="G91" s="9">
        <v>14</v>
      </c>
      <c r="H91" s="33">
        <v>45436</v>
      </c>
      <c r="I91" s="3" t="s">
        <v>14</v>
      </c>
    </row>
    <row r="92" spans="1:9" ht="26.1" customHeight="1" x14ac:dyDescent="0.25">
      <c r="A92" s="13" t="s">
        <v>374</v>
      </c>
      <c r="B92" s="2" t="s">
        <v>533</v>
      </c>
      <c r="C92" s="2" t="s">
        <v>534</v>
      </c>
      <c r="D92" s="13" t="s">
        <v>199</v>
      </c>
      <c r="E92" s="10">
        <f>Balandis!E18</f>
        <v>29170.77</v>
      </c>
      <c r="F92" s="11">
        <f>Balandis!F18</f>
        <v>4058</v>
      </c>
      <c r="G92" s="11">
        <v>14</v>
      </c>
      <c r="H92" s="33">
        <v>45387</v>
      </c>
      <c r="I92" s="3" t="s">
        <v>9</v>
      </c>
    </row>
    <row r="93" spans="1:9" ht="26.1" customHeight="1" x14ac:dyDescent="0.25">
      <c r="A93" s="13" t="s">
        <v>375</v>
      </c>
      <c r="B93" s="2" t="s">
        <v>983</v>
      </c>
      <c r="C93" s="2" t="s">
        <v>983</v>
      </c>
      <c r="D93" s="13" t="s">
        <v>10</v>
      </c>
      <c r="E93" s="10">
        <f>Rugsėjis!E15+Spalis!E41</f>
        <v>27961</v>
      </c>
      <c r="F93" s="11">
        <f>Rugsėjis!F15+Spalis!F41</f>
        <v>4161</v>
      </c>
      <c r="G93" s="9">
        <v>8</v>
      </c>
      <c r="H93" s="33">
        <v>45541</v>
      </c>
      <c r="I93" s="3" t="s">
        <v>984</v>
      </c>
    </row>
    <row r="94" spans="1:9" ht="26.1" customHeight="1" x14ac:dyDescent="0.25">
      <c r="A94" s="13" t="s">
        <v>376</v>
      </c>
      <c r="B94" s="2" t="s">
        <v>970</v>
      </c>
      <c r="C94" s="2" t="s">
        <v>969</v>
      </c>
      <c r="D94" s="13" t="s">
        <v>8</v>
      </c>
      <c r="E94" s="10">
        <f>Rugsėjis!E18+Spalis!E27</f>
        <v>27793.620000000003</v>
      </c>
      <c r="F94" s="11">
        <f>Rugsėjis!F18+Spalis!F27</f>
        <v>4192</v>
      </c>
      <c r="G94" s="9">
        <v>13</v>
      </c>
      <c r="H94" s="33">
        <v>45555</v>
      </c>
      <c r="I94" s="3" t="s">
        <v>14</v>
      </c>
    </row>
    <row r="95" spans="1:9" ht="26.1" customHeight="1" x14ac:dyDescent="0.25">
      <c r="A95" s="13" t="s">
        <v>377</v>
      </c>
      <c r="B95" s="2" t="s">
        <v>247</v>
      </c>
      <c r="C95" s="2" t="s">
        <v>248</v>
      </c>
      <c r="D95" s="13" t="s">
        <v>20</v>
      </c>
      <c r="E95" s="10">
        <f>Sausis!E17+Vasaris!E87</f>
        <v>27547.940000000002</v>
      </c>
      <c r="F95" s="11">
        <f>Sausis!F17+Vasaris!F87</f>
        <v>4063</v>
      </c>
      <c r="G95" s="11">
        <v>12</v>
      </c>
      <c r="H95" s="33">
        <v>45296</v>
      </c>
      <c r="I95" s="3" t="s">
        <v>11</v>
      </c>
    </row>
    <row r="96" spans="1:9" ht="26.1" customHeight="1" x14ac:dyDescent="0.25">
      <c r="A96" s="13" t="s">
        <v>378</v>
      </c>
      <c r="B96" s="2" t="s">
        <v>436</v>
      </c>
      <c r="C96" s="2" t="s">
        <v>757</v>
      </c>
      <c r="D96" s="13" t="s">
        <v>163</v>
      </c>
      <c r="E96" s="10">
        <f>Sausis!E19+Vasaris!E55+Kovas!E69+Balandis!E67+Birželis!E48</f>
        <v>27441.1</v>
      </c>
      <c r="F96" s="11">
        <f>Sausis!F19+Vasaris!F55+Kovas!F69+Balandis!F67+Birželis!F48</f>
        <v>5778</v>
      </c>
      <c r="G96" s="11">
        <v>14</v>
      </c>
      <c r="H96" s="33">
        <v>45289</v>
      </c>
      <c r="I96" s="3" t="s">
        <v>15</v>
      </c>
    </row>
    <row r="97" spans="1:9" ht="26.1" customHeight="1" x14ac:dyDescent="0.25">
      <c r="A97" s="13" t="s">
        <v>379</v>
      </c>
      <c r="B97" s="2" t="s">
        <v>446</v>
      </c>
      <c r="C97" s="2" t="s">
        <v>427</v>
      </c>
      <c r="D97" s="13" t="s">
        <v>456</v>
      </c>
      <c r="E97" s="10">
        <f>Kovas!E16+Balandis!E35+'Gegužė '!E65+Rugsėjis!E34</f>
        <v>26819.8</v>
      </c>
      <c r="F97" s="11">
        <f>Kovas!F16+Balandis!F35+'Gegužė '!F65+Rugsėjis!F34</f>
        <v>1877</v>
      </c>
      <c r="G97" s="9">
        <v>10</v>
      </c>
      <c r="H97" s="33">
        <v>45379</v>
      </c>
      <c r="I97" s="3" t="s">
        <v>16</v>
      </c>
    </row>
    <row r="98" spans="1:9" ht="26.1" customHeight="1" x14ac:dyDescent="0.25">
      <c r="A98" s="13" t="s">
        <v>380</v>
      </c>
      <c r="B98" s="2" t="s">
        <v>892</v>
      </c>
      <c r="C98" s="2" t="s">
        <v>893</v>
      </c>
      <c r="D98" s="13" t="s">
        <v>8</v>
      </c>
      <c r="E98" s="10">
        <f>Rugpjūtis!E15+Rugsėjis!E28</f>
        <v>26593.58</v>
      </c>
      <c r="F98" s="11">
        <f>Rugpjūtis!F15+Rugsėjis!F28</f>
        <v>3716</v>
      </c>
      <c r="G98" s="9">
        <v>14</v>
      </c>
      <c r="H98" s="33">
        <v>45527</v>
      </c>
      <c r="I98" s="3" t="s">
        <v>14</v>
      </c>
    </row>
    <row r="99" spans="1:9" ht="26.1" customHeight="1" x14ac:dyDescent="0.25">
      <c r="A99" s="13" t="s">
        <v>381</v>
      </c>
      <c r="B99" s="2" t="s">
        <v>918</v>
      </c>
      <c r="C99" s="2" t="s">
        <v>919</v>
      </c>
      <c r="D99" s="13" t="s">
        <v>920</v>
      </c>
      <c r="E99" s="10">
        <f>Rugpjūtis!E16+Rugsėjis!E26</f>
        <v>26286.81</v>
      </c>
      <c r="F99" s="11">
        <f>Rugpjūtis!F16+Rugsėjis!F26</f>
        <v>5328</v>
      </c>
      <c r="G99" s="9">
        <v>15</v>
      </c>
      <c r="H99" s="33">
        <v>45520</v>
      </c>
      <c r="I99" s="3" t="s">
        <v>52</v>
      </c>
    </row>
    <row r="100" spans="1:9" ht="26.1" customHeight="1" x14ac:dyDescent="0.25">
      <c r="A100" s="13" t="s">
        <v>382</v>
      </c>
      <c r="B100" s="2" t="s">
        <v>273</v>
      </c>
      <c r="C100" s="2" t="s">
        <v>274</v>
      </c>
      <c r="D100" s="13" t="s">
        <v>49</v>
      </c>
      <c r="E100" s="10">
        <f>Vasaris!E20</f>
        <v>25233.07</v>
      </c>
      <c r="F100" s="11">
        <f>Vasaris!F20</f>
        <v>3536</v>
      </c>
      <c r="G100" s="11">
        <v>16</v>
      </c>
      <c r="H100" s="33">
        <v>44456</v>
      </c>
      <c r="I100" s="3" t="s">
        <v>13</v>
      </c>
    </row>
    <row r="101" spans="1:9" ht="26.1" customHeight="1" x14ac:dyDescent="0.25">
      <c r="A101" s="13" t="s">
        <v>383</v>
      </c>
      <c r="B101" s="2" t="s">
        <v>401</v>
      </c>
      <c r="C101" s="2" t="s">
        <v>402</v>
      </c>
      <c r="D101" s="13" t="s">
        <v>8</v>
      </c>
      <c r="E101" s="10">
        <f>Kovas!E18+Balandis!E54+'Gegužė '!E52+Birželis!E41+Rugsėjis!E52+Spalis!E55</f>
        <v>24937.91</v>
      </c>
      <c r="F101" s="11">
        <f>Kovas!F18+Balandis!F54+'Gegužė '!F52+Birželis!F41+Rugsėjis!F52+Spalis!F55</f>
        <v>4174</v>
      </c>
      <c r="G101" s="9">
        <v>16</v>
      </c>
      <c r="H101" s="33">
        <v>45359</v>
      </c>
      <c r="I101" s="3" t="s">
        <v>48</v>
      </c>
    </row>
    <row r="102" spans="1:9" ht="26.1" customHeight="1" x14ac:dyDescent="0.25">
      <c r="A102" s="13" t="s">
        <v>384</v>
      </c>
      <c r="B102" s="2" t="s">
        <v>275</v>
      </c>
      <c r="C102" s="2" t="s">
        <v>276</v>
      </c>
      <c r="D102" s="13" t="s">
        <v>8</v>
      </c>
      <c r="E102" s="10">
        <f>Vasaris!E21</f>
        <v>24802.19</v>
      </c>
      <c r="F102" s="11">
        <f>Vasaris!F21</f>
        <v>3646</v>
      </c>
      <c r="G102" s="9">
        <v>14</v>
      </c>
      <c r="H102" s="33">
        <v>45331</v>
      </c>
      <c r="I102" s="3" t="s">
        <v>14</v>
      </c>
    </row>
    <row r="103" spans="1:9" ht="26.1" customHeight="1" x14ac:dyDescent="0.25">
      <c r="A103" s="13" t="s">
        <v>385</v>
      </c>
      <c r="B103" s="2" t="s">
        <v>347</v>
      </c>
      <c r="C103" s="2" t="s">
        <v>347</v>
      </c>
      <c r="D103" s="13" t="s">
        <v>10</v>
      </c>
      <c r="E103" s="10">
        <f>Vasaris!E65+Kovas!E17+Balandis!E48</f>
        <v>24509.43</v>
      </c>
      <c r="F103" s="11">
        <f>Vasaris!F65+Kovas!F17+Balandis!F48</f>
        <v>4211</v>
      </c>
      <c r="G103" s="9">
        <v>13</v>
      </c>
      <c r="H103" s="33">
        <v>45352</v>
      </c>
      <c r="I103" s="3" t="s">
        <v>137</v>
      </c>
    </row>
    <row r="104" spans="1:9" ht="25.5" customHeight="1" x14ac:dyDescent="0.25">
      <c r="A104" s="13" t="s">
        <v>386</v>
      </c>
      <c r="B104" s="2" t="s">
        <v>549</v>
      </c>
      <c r="C104" s="2" t="s">
        <v>550</v>
      </c>
      <c r="D104" s="13" t="s">
        <v>18</v>
      </c>
      <c r="E104" s="10">
        <f>Balandis!E19+'Gegužė '!E38+Birželis!E103</f>
        <v>24358</v>
      </c>
      <c r="F104" s="11">
        <f>Balandis!F19+'Gegužė '!F38+Birželis!F103</f>
        <v>4950</v>
      </c>
      <c r="G104" s="11">
        <v>13</v>
      </c>
      <c r="H104" s="33">
        <v>45394</v>
      </c>
      <c r="I104" s="3" t="s">
        <v>19</v>
      </c>
    </row>
    <row r="105" spans="1:9" ht="26.1" customHeight="1" x14ac:dyDescent="0.25">
      <c r="A105" s="13" t="s">
        <v>387</v>
      </c>
      <c r="B105" s="2" t="s">
        <v>318</v>
      </c>
      <c r="C105" s="2" t="s">
        <v>319</v>
      </c>
      <c r="D105" s="13" t="s">
        <v>20</v>
      </c>
      <c r="E105" s="10">
        <f>Vasaris!E27+Kovas!E30+Balandis!E85+Rugpjūtis!E54</f>
        <v>24116.380000000005</v>
      </c>
      <c r="F105" s="11">
        <f>Vasaris!F27+Kovas!F30+Balandis!F85+Rugpjūtis!F54</f>
        <v>4061</v>
      </c>
      <c r="G105" s="9">
        <v>15</v>
      </c>
      <c r="H105" s="33">
        <v>45345</v>
      </c>
      <c r="I105" s="3" t="s">
        <v>16</v>
      </c>
    </row>
    <row r="106" spans="1:9" ht="26.1" customHeight="1" x14ac:dyDescent="0.25">
      <c r="A106" s="13" t="s">
        <v>477</v>
      </c>
      <c r="B106" s="2" t="s">
        <v>279</v>
      </c>
      <c r="C106" s="2" t="s">
        <v>279</v>
      </c>
      <c r="D106" s="13" t="s">
        <v>10</v>
      </c>
      <c r="E106" s="10">
        <f>Vasaris!E28+Kovas!E29+Balandis!E42+'Gegužė '!E44+Birželis!E92+Spalis!E49</f>
        <v>24013.280000000002</v>
      </c>
      <c r="F106" s="11">
        <f>Vasaris!F28+Kovas!F29+Balandis!F42+'Gegužė '!F44+Birželis!F92+Spalis!F49</f>
        <v>4439</v>
      </c>
      <c r="G106" s="9">
        <v>20</v>
      </c>
      <c r="H106" s="33">
        <v>45345</v>
      </c>
      <c r="I106" s="3" t="s">
        <v>14</v>
      </c>
    </row>
    <row r="107" spans="1:9" ht="26.1" customHeight="1" x14ac:dyDescent="0.25">
      <c r="A107" s="13" t="s">
        <v>478</v>
      </c>
      <c r="B107" s="2" t="s">
        <v>138</v>
      </c>
      <c r="C107" s="2" t="s">
        <v>139</v>
      </c>
      <c r="D107" s="13" t="s">
        <v>8</v>
      </c>
      <c r="E107" s="10">
        <f>Sausis!E20</f>
        <v>23983.3</v>
      </c>
      <c r="F107" s="11">
        <f>Sausis!F20</f>
        <v>3704</v>
      </c>
      <c r="G107" s="9">
        <v>8</v>
      </c>
      <c r="H107" s="33">
        <v>45247</v>
      </c>
      <c r="I107" s="3" t="s">
        <v>14</v>
      </c>
    </row>
    <row r="108" spans="1:9" ht="26.1" customHeight="1" x14ac:dyDescent="0.25">
      <c r="A108" s="13" t="s">
        <v>479</v>
      </c>
      <c r="B108" s="2" t="s">
        <v>638</v>
      </c>
      <c r="C108" s="2" t="s">
        <v>638</v>
      </c>
      <c r="D108" s="13" t="s">
        <v>8</v>
      </c>
      <c r="E108" s="10">
        <f>'Gegužė '!E46+Birželis!E12+Liepa!E36</f>
        <v>23794.49</v>
      </c>
      <c r="F108" s="11">
        <f>'Gegužė '!F46+Birželis!F12+Liepa!F36</f>
        <v>3625</v>
      </c>
      <c r="G108" s="9">
        <v>12</v>
      </c>
      <c r="H108" s="33">
        <v>45443</v>
      </c>
      <c r="I108" s="3" t="s">
        <v>467</v>
      </c>
    </row>
    <row r="109" spans="1:9" ht="26.1" customHeight="1" x14ac:dyDescent="0.25">
      <c r="A109" s="13" t="s">
        <v>480</v>
      </c>
      <c r="B109" s="2" t="s">
        <v>1021</v>
      </c>
      <c r="C109" s="2" t="s">
        <v>1022</v>
      </c>
      <c r="D109" s="13" t="s">
        <v>8</v>
      </c>
      <c r="E109" s="10">
        <f>Spalis!E18</f>
        <v>23381.56</v>
      </c>
      <c r="F109" s="11">
        <f>Spalis!F18</f>
        <v>3584</v>
      </c>
      <c r="G109" s="11">
        <v>17</v>
      </c>
      <c r="H109" s="33">
        <v>45583</v>
      </c>
      <c r="I109" s="3" t="s">
        <v>961</v>
      </c>
    </row>
    <row r="110" spans="1:9" ht="26.1" customHeight="1" x14ac:dyDescent="0.25">
      <c r="A110" s="13" t="s">
        <v>481</v>
      </c>
      <c r="B110" s="2" t="s">
        <v>685</v>
      </c>
      <c r="C110" s="2" t="s">
        <v>686</v>
      </c>
      <c r="D110" s="13" t="s">
        <v>8</v>
      </c>
      <c r="E110" s="10">
        <f>Birželis!E13+Liepa!E22+Rugpjūtis!E34+Rugsėjis!E53</f>
        <v>22999.13</v>
      </c>
      <c r="F110" s="11">
        <f>Birželis!F13+Liepa!F22+Rugpjūtis!F34+Rugsėjis!F53</f>
        <v>3680</v>
      </c>
      <c r="G110" s="9">
        <v>19</v>
      </c>
      <c r="H110" s="33">
        <v>45464</v>
      </c>
      <c r="I110" s="3" t="s">
        <v>15</v>
      </c>
    </row>
    <row r="111" spans="1:9" ht="26.1" customHeight="1" x14ac:dyDescent="0.25">
      <c r="A111" s="13" t="s">
        <v>482</v>
      </c>
      <c r="B111" s="122" t="s">
        <v>829</v>
      </c>
      <c r="C111" s="122" t="s">
        <v>830</v>
      </c>
      <c r="D111" s="13" t="s">
        <v>8</v>
      </c>
      <c r="E111" s="10">
        <f>Liepa!E14+Rugpjūtis!E52+Rugsėjis!E59</f>
        <v>22270.720000000001</v>
      </c>
      <c r="F111" s="11">
        <f>Liepa!F14+Rugpjūtis!F52+Rugsėjis!F59</f>
        <v>3457</v>
      </c>
      <c r="G111" s="9">
        <v>17</v>
      </c>
      <c r="H111" s="33">
        <v>45485</v>
      </c>
      <c r="I111" s="3" t="s">
        <v>11</v>
      </c>
    </row>
    <row r="112" spans="1:9" ht="25.5" customHeight="1" x14ac:dyDescent="0.25">
      <c r="A112" s="13" t="s">
        <v>483</v>
      </c>
      <c r="B112" s="2" t="s">
        <v>894</v>
      </c>
      <c r="C112" s="2" t="s">
        <v>895</v>
      </c>
      <c r="D112" s="13" t="s">
        <v>8</v>
      </c>
      <c r="E112" s="10">
        <f>Rugpjūtis!E23+Rugsėjis!E19</f>
        <v>22197.78</v>
      </c>
      <c r="F112" s="11">
        <f>Rugpjūtis!F23+Rugsėjis!F19</f>
        <v>3471</v>
      </c>
      <c r="G112" s="9">
        <v>13</v>
      </c>
      <c r="H112" s="33">
        <v>45534</v>
      </c>
      <c r="I112" s="3" t="s">
        <v>48</v>
      </c>
    </row>
    <row r="113" spans="1:9" ht="26.1" customHeight="1" x14ac:dyDescent="0.25">
      <c r="A113" s="13" t="s">
        <v>484</v>
      </c>
      <c r="B113" s="2" t="s">
        <v>443</v>
      </c>
      <c r="C113" s="2" t="s">
        <v>424</v>
      </c>
      <c r="D113" s="13" t="s">
        <v>456</v>
      </c>
      <c r="E113" s="10">
        <f>Kovas!E22+Balandis!E28+'Gegužė '!E55+Liepa!E31</f>
        <v>21630.7</v>
      </c>
      <c r="F113" s="11">
        <f>Kovas!F22+Balandis!F28+'Gegužė '!F55+Liepa!F31</f>
        <v>2242</v>
      </c>
      <c r="G113" s="9">
        <v>14</v>
      </c>
      <c r="H113" s="33">
        <v>45379</v>
      </c>
      <c r="I113" s="3" t="s">
        <v>16</v>
      </c>
    </row>
    <row r="114" spans="1:9" ht="26.1" customHeight="1" x14ac:dyDescent="0.25">
      <c r="A114" s="13" t="s">
        <v>485</v>
      </c>
      <c r="B114" s="2" t="s">
        <v>896</v>
      </c>
      <c r="C114" s="2" t="s">
        <v>898</v>
      </c>
      <c r="D114" s="13" t="s">
        <v>897</v>
      </c>
      <c r="E114" s="10">
        <f>Rugpjūtis!E24+Rugsėjis!E20</f>
        <v>20574.650000000001</v>
      </c>
      <c r="F114" s="11">
        <f>Rugpjūtis!F24+Rugsėjis!F20</f>
        <v>4326</v>
      </c>
      <c r="G114" s="9">
        <v>16</v>
      </c>
      <c r="H114" s="33">
        <v>45534</v>
      </c>
      <c r="I114" s="3" t="s">
        <v>48</v>
      </c>
    </row>
    <row r="115" spans="1:9" ht="26.1" customHeight="1" x14ac:dyDescent="0.25">
      <c r="A115" s="13" t="s">
        <v>486</v>
      </c>
      <c r="B115" s="2" t="s">
        <v>755</v>
      </c>
      <c r="C115" s="2" t="s">
        <v>754</v>
      </c>
      <c r="D115" s="13" t="s">
        <v>24</v>
      </c>
      <c r="E115" s="10">
        <f>Birželis!E16+Liepa!E17+Rugpjūtis!E47+Rugsėjis!E62</f>
        <v>18793</v>
      </c>
      <c r="F115" s="11">
        <f>Birželis!F16+Liepa!F17+Rugpjūtis!F47+Rugsėjis!F62</f>
        <v>2978</v>
      </c>
      <c r="G115" s="9">
        <v>14</v>
      </c>
      <c r="H115" s="33">
        <v>45471</v>
      </c>
      <c r="I115" s="3" t="s">
        <v>19</v>
      </c>
    </row>
    <row r="116" spans="1:9" ht="26.1" customHeight="1" x14ac:dyDescent="0.25">
      <c r="A116" s="13" t="s">
        <v>487</v>
      </c>
      <c r="B116" s="2" t="s">
        <v>516</v>
      </c>
      <c r="C116" s="2" t="s">
        <v>516</v>
      </c>
      <c r="D116" s="13" t="s">
        <v>517</v>
      </c>
      <c r="E116" s="10">
        <f>Balandis!E20</f>
        <v>18265.38</v>
      </c>
      <c r="F116" s="11">
        <f>Balandis!F20</f>
        <v>2798</v>
      </c>
      <c r="G116" s="11">
        <v>16</v>
      </c>
      <c r="H116" s="33">
        <v>45387</v>
      </c>
      <c r="I116" s="3" t="s">
        <v>15</v>
      </c>
    </row>
    <row r="117" spans="1:9" ht="26.1" customHeight="1" x14ac:dyDescent="0.25">
      <c r="A117" s="13" t="s">
        <v>488</v>
      </c>
      <c r="B117" s="2" t="s">
        <v>312</v>
      </c>
      <c r="C117" s="2" t="s">
        <v>313</v>
      </c>
      <c r="D117" s="13" t="s">
        <v>314</v>
      </c>
      <c r="E117" s="10">
        <f>Vasaris!E25+Kovas!E53+Balandis!E60+Birželis!E94+Rugpjūtis!E69</f>
        <v>18233.52</v>
      </c>
      <c r="F117" s="11">
        <f>Vasaris!F25+Kovas!F53+Balandis!F60+Birželis!F94+Rugpjūtis!F69</f>
        <v>2866</v>
      </c>
      <c r="G117" s="9">
        <v>22</v>
      </c>
      <c r="H117" s="33">
        <v>45331</v>
      </c>
      <c r="I117" s="3" t="s">
        <v>16</v>
      </c>
    </row>
    <row r="118" spans="1:9" ht="26.1" customHeight="1" x14ac:dyDescent="0.25">
      <c r="A118" s="13" t="s">
        <v>489</v>
      </c>
      <c r="B118" s="2" t="s">
        <v>1037</v>
      </c>
      <c r="C118" s="2" t="s">
        <v>1038</v>
      </c>
      <c r="D118" s="13" t="s">
        <v>8</v>
      </c>
      <c r="E118" s="10">
        <f>Spalis!E20</f>
        <v>16516.29</v>
      </c>
      <c r="F118" s="11">
        <f>Spalis!F20</f>
        <v>2473</v>
      </c>
      <c r="G118" s="11">
        <v>11</v>
      </c>
      <c r="H118" s="33">
        <v>45576</v>
      </c>
      <c r="I118" s="3" t="s">
        <v>394</v>
      </c>
    </row>
    <row r="119" spans="1:9" ht="26.1" customHeight="1" x14ac:dyDescent="0.25">
      <c r="A119" s="13" t="s">
        <v>490</v>
      </c>
      <c r="B119" s="2" t="s">
        <v>914</v>
      </c>
      <c r="C119" s="2" t="s">
        <v>915</v>
      </c>
      <c r="D119" s="13" t="s">
        <v>621</v>
      </c>
      <c r="E119" s="10">
        <f>Rugpjūtis!E18+Rugsėjis!E32+Spalis!E74</f>
        <v>15756</v>
      </c>
      <c r="F119" s="11">
        <f>Rugpjūtis!F18+Rugsėjis!F32+Spalis!F74</f>
        <v>3321</v>
      </c>
      <c r="G119" s="9">
        <v>16</v>
      </c>
      <c r="H119" s="33">
        <v>45527</v>
      </c>
      <c r="I119" s="3" t="s">
        <v>19</v>
      </c>
    </row>
    <row r="120" spans="1:9" ht="26.1" customHeight="1" x14ac:dyDescent="0.25">
      <c r="A120" s="13" t="s">
        <v>491</v>
      </c>
      <c r="B120" s="2" t="s">
        <v>226</v>
      </c>
      <c r="C120" s="2" t="s">
        <v>234</v>
      </c>
      <c r="D120" s="13" t="s">
        <v>8</v>
      </c>
      <c r="E120" s="10">
        <f>Sausis!E23+Vasaris!E40</f>
        <v>15371.07</v>
      </c>
      <c r="F120" s="11">
        <f>Sausis!F23+Vasaris!F40</f>
        <v>2404</v>
      </c>
      <c r="G120" s="11">
        <v>14</v>
      </c>
      <c r="H120" s="33">
        <v>45317</v>
      </c>
      <c r="I120" s="3" t="s">
        <v>15</v>
      </c>
    </row>
    <row r="121" spans="1:9" ht="26.1" customHeight="1" x14ac:dyDescent="0.25">
      <c r="A121" s="13" t="s">
        <v>492</v>
      </c>
      <c r="B121" s="2" t="s">
        <v>145</v>
      </c>
      <c r="C121" s="2" t="s">
        <v>146</v>
      </c>
      <c r="D121" s="13" t="s">
        <v>147</v>
      </c>
      <c r="E121" s="10">
        <f>Sausis!E26+Vasaris!E43+Kovas!E84+Balandis!E70+'Gegužė '!E68+Birželis!E37+Liepa!E37+Rugpjūtis!E32</f>
        <v>14398.4</v>
      </c>
      <c r="F121" s="11">
        <f>Sausis!F26+Vasaris!F43+Kovas!F84+Balandis!F70+'Gegužė '!F68+Birželis!F37+Liepa!F37+Rugpjūtis!F32</f>
        <v>2165</v>
      </c>
      <c r="G121" s="9">
        <v>6</v>
      </c>
      <c r="H121" s="33">
        <v>45254</v>
      </c>
      <c r="I121" s="3" t="s">
        <v>16</v>
      </c>
    </row>
    <row r="122" spans="1:9" ht="26.1" customHeight="1" x14ac:dyDescent="0.25">
      <c r="A122" s="13" t="s">
        <v>493</v>
      </c>
      <c r="B122" s="2" t="s">
        <v>1058</v>
      </c>
      <c r="C122" s="2" t="s">
        <v>1059</v>
      </c>
      <c r="D122" s="13" t="s">
        <v>8</v>
      </c>
      <c r="E122" s="10">
        <f>Spalis!E21</f>
        <v>14386</v>
      </c>
      <c r="F122" s="11">
        <f>Spalis!F21</f>
        <v>2265</v>
      </c>
      <c r="G122" s="11">
        <v>13</v>
      </c>
      <c r="H122" s="33">
        <v>45576</v>
      </c>
      <c r="I122" s="3" t="s">
        <v>19</v>
      </c>
    </row>
    <row r="123" spans="1:9" ht="26.1" customHeight="1" x14ac:dyDescent="0.25">
      <c r="A123" s="13" t="s">
        <v>858</v>
      </c>
      <c r="B123" s="2" t="s">
        <v>564</v>
      </c>
      <c r="C123" s="2" t="s">
        <v>565</v>
      </c>
      <c r="D123" s="13" t="s">
        <v>21</v>
      </c>
      <c r="E123" s="10">
        <f>Balandis!E39+'Gegužė '!E19+Birželis!E28+Liepa!E49+Rugpjūtis!E35+Rugsėjis!E37+Spalis!E67</f>
        <v>14082.95</v>
      </c>
      <c r="F123" s="11">
        <f>Balandis!F39+'Gegužė '!F19+Birželis!F28+Liepa!F49+Rugpjūtis!F35+Rugsėjis!F37+Spalis!F67</f>
        <v>2229</v>
      </c>
      <c r="G123" s="11">
        <v>9</v>
      </c>
      <c r="H123" s="33">
        <v>45408</v>
      </c>
      <c r="I123" s="3" t="s">
        <v>30</v>
      </c>
    </row>
    <row r="124" spans="1:9" ht="26.1" customHeight="1" x14ac:dyDescent="0.25">
      <c r="A124" s="13" t="s">
        <v>494</v>
      </c>
      <c r="B124" s="2" t="s">
        <v>250</v>
      </c>
      <c r="C124" s="2" t="s">
        <v>249</v>
      </c>
      <c r="D124" s="13" t="s">
        <v>251</v>
      </c>
      <c r="E124" s="10">
        <f>Sausis!E22</f>
        <v>13753.3</v>
      </c>
      <c r="F124" s="11">
        <f>Sausis!F22</f>
        <v>2209</v>
      </c>
      <c r="G124" s="11">
        <v>17</v>
      </c>
      <c r="H124" s="33">
        <v>45296</v>
      </c>
      <c r="I124" s="43" t="s">
        <v>22</v>
      </c>
    </row>
    <row r="125" spans="1:9" ht="25.5" customHeight="1" x14ac:dyDescent="0.25">
      <c r="A125" s="13" t="s">
        <v>495</v>
      </c>
      <c r="B125" s="2" t="s">
        <v>410</v>
      </c>
      <c r="C125" s="2" t="s">
        <v>411</v>
      </c>
      <c r="D125" s="13" t="s">
        <v>8</v>
      </c>
      <c r="E125" s="10">
        <f>Kovas!E23+Balandis!E58+'Gegužė '!E58+Birželis!E100</f>
        <v>13329.31</v>
      </c>
      <c r="F125" s="11">
        <f>Kovas!F23+Balandis!F58+'Gegužė '!F58+Birželis!F100</f>
        <v>2148</v>
      </c>
      <c r="G125" s="9">
        <v>15</v>
      </c>
      <c r="H125" s="33">
        <v>45359</v>
      </c>
      <c r="I125" s="3" t="s">
        <v>15</v>
      </c>
    </row>
    <row r="126" spans="1:9" ht="26.1" customHeight="1" x14ac:dyDescent="0.25">
      <c r="A126" s="13" t="s">
        <v>496</v>
      </c>
      <c r="B126" s="2" t="s">
        <v>760</v>
      </c>
      <c r="C126" s="2" t="s">
        <v>761</v>
      </c>
      <c r="D126" s="13" t="s">
        <v>8</v>
      </c>
      <c r="E126" s="10">
        <f>Birželis!E22+Liepa!E19</f>
        <v>12469.39</v>
      </c>
      <c r="F126" s="11">
        <f>Birželis!F22+Liepa!F19</f>
        <v>2035</v>
      </c>
      <c r="G126" s="9">
        <v>9</v>
      </c>
      <c r="H126" s="33">
        <v>45471</v>
      </c>
      <c r="I126" s="3" t="s">
        <v>467</v>
      </c>
    </row>
    <row r="127" spans="1:9" ht="26.1" customHeight="1" x14ac:dyDescent="0.25">
      <c r="A127" s="13" t="s">
        <v>497</v>
      </c>
      <c r="B127" s="2" t="s">
        <v>548</v>
      </c>
      <c r="C127" s="2" t="s">
        <v>548</v>
      </c>
      <c r="D127" s="13" t="s">
        <v>21</v>
      </c>
      <c r="E127" s="10">
        <f>Balandis!E24+'Gegužė '!E36+Birželis!E34+Rugpjūtis!E61</f>
        <v>11959.69</v>
      </c>
      <c r="F127" s="11">
        <f>Balandis!F24+'Gegužė '!F36+Birželis!F34+Rugpjūtis!F61</f>
        <v>2041</v>
      </c>
      <c r="G127" s="11">
        <v>8</v>
      </c>
      <c r="H127" s="33">
        <v>45387</v>
      </c>
      <c r="I127" s="3" t="s">
        <v>30</v>
      </c>
    </row>
    <row r="128" spans="1:9" ht="26.1" customHeight="1" x14ac:dyDescent="0.25">
      <c r="A128" s="13" t="s">
        <v>498</v>
      </c>
      <c r="B128" s="2" t="s">
        <v>468</v>
      </c>
      <c r="C128" s="2" t="s">
        <v>469</v>
      </c>
      <c r="D128" s="13" t="s">
        <v>8</v>
      </c>
      <c r="E128" s="10">
        <f>Kovas!E26+Balandis!E79</f>
        <v>11479.9</v>
      </c>
      <c r="F128" s="11">
        <f>Kovas!F26+Balandis!F79</f>
        <v>1654</v>
      </c>
      <c r="G128" s="9">
        <v>9</v>
      </c>
      <c r="H128" s="33">
        <v>45366</v>
      </c>
      <c r="I128" s="3" t="s">
        <v>467</v>
      </c>
    </row>
    <row r="129" spans="1:9" ht="25.5" customHeight="1" x14ac:dyDescent="0.25">
      <c r="A129" s="13" t="s">
        <v>499</v>
      </c>
      <c r="B129" s="122" t="s">
        <v>848</v>
      </c>
      <c r="C129" s="122" t="s">
        <v>849</v>
      </c>
      <c r="D129" s="13" t="s">
        <v>29</v>
      </c>
      <c r="E129" s="10">
        <f>Liepa!E16+Rugpjūtis!E57+Rugsėjis!E46</f>
        <v>10991</v>
      </c>
      <c r="F129" s="11">
        <f>Liepa!F16+Rugpjūtis!F57+Rugsėjis!F46</f>
        <v>2374</v>
      </c>
      <c r="G129" s="9">
        <v>14</v>
      </c>
      <c r="H129" s="33">
        <v>45492</v>
      </c>
      <c r="I129" s="3" t="s">
        <v>19</v>
      </c>
    </row>
    <row r="130" spans="1:9" ht="26.1" customHeight="1" x14ac:dyDescent="0.25">
      <c r="A130" s="13" t="s">
        <v>500</v>
      </c>
      <c r="B130" s="2" t="s">
        <v>126</v>
      </c>
      <c r="C130" s="2" t="s">
        <v>126</v>
      </c>
      <c r="D130" s="13" t="s">
        <v>127</v>
      </c>
      <c r="E130" s="10">
        <f>Sausis!E41+Vasaris!E56+Kovas!E80+'Gegužė '!E70+Birželis!E23+Liepa!E24+Rugpjūtis!E50+Rugsėjis!E41</f>
        <v>10720.66</v>
      </c>
      <c r="F130" s="11">
        <f>Sausis!F41+Vasaris!F56+Kovas!F80+'Gegužė '!F70+Birželis!F23+Liepa!F24+Rugpjūtis!F50+Rugsėjis!F41</f>
        <v>1744</v>
      </c>
      <c r="G130" s="11">
        <v>9</v>
      </c>
      <c r="H130" s="33">
        <v>45191</v>
      </c>
      <c r="I130" s="3" t="s">
        <v>16</v>
      </c>
    </row>
    <row r="131" spans="1:9" ht="26.1" customHeight="1" x14ac:dyDescent="0.25">
      <c r="A131" s="13" t="s">
        <v>501</v>
      </c>
      <c r="B131" s="2" t="s">
        <v>283</v>
      </c>
      <c r="C131" s="2" t="s">
        <v>284</v>
      </c>
      <c r="D131" s="13" t="s">
        <v>21</v>
      </c>
      <c r="E131" s="10">
        <f>Vasaris!E50+Kovas!E31+Balandis!E44+'Gegužė '!E62+Rugpjūtis!E63+Rugsėjis!E58</f>
        <v>10656.6</v>
      </c>
      <c r="F131" s="11">
        <f>Vasaris!F50+Kovas!F31+Balandis!F44+'Gegužė '!F62+Rugpjūtis!F63+Rugsėjis!F58</f>
        <v>1585</v>
      </c>
      <c r="G131" s="9">
        <v>5</v>
      </c>
      <c r="H131" s="33">
        <v>45345</v>
      </c>
      <c r="I131" s="3" t="s">
        <v>285</v>
      </c>
    </row>
    <row r="132" spans="1:9" ht="25.5" customHeight="1" x14ac:dyDescent="0.25">
      <c r="A132" s="13" t="s">
        <v>502</v>
      </c>
      <c r="B132" s="2" t="s">
        <v>141</v>
      </c>
      <c r="C132" s="2" t="s">
        <v>142</v>
      </c>
      <c r="D132" s="13" t="s">
        <v>21</v>
      </c>
      <c r="E132" s="10">
        <f>Sausis!E24+Vasaris!E53+Kovas!E70+Birželis!E95+Rugpjūtis!E36</f>
        <v>10551.1</v>
      </c>
      <c r="F132" s="11">
        <f>Sausis!F24+Vasaris!F53+Kovas!F70+Birželis!F95+Rugpjūtis!F36</f>
        <v>1672</v>
      </c>
      <c r="G132" s="9">
        <v>5</v>
      </c>
      <c r="H132" s="33">
        <v>45254</v>
      </c>
      <c r="I132" s="3" t="s">
        <v>14</v>
      </c>
    </row>
    <row r="133" spans="1:9" ht="26.1" customHeight="1" x14ac:dyDescent="0.25">
      <c r="A133" s="13" t="s">
        <v>503</v>
      </c>
      <c r="B133" s="2" t="s">
        <v>1046</v>
      </c>
      <c r="C133" s="2" t="s">
        <v>1047</v>
      </c>
      <c r="D133" s="13" t="s">
        <v>1048</v>
      </c>
      <c r="E133" s="10">
        <f>Spalis!E23</f>
        <v>10531.26</v>
      </c>
      <c r="F133" s="11">
        <f>Spalis!F23</f>
        <v>2011</v>
      </c>
      <c r="G133" s="11">
        <v>15</v>
      </c>
      <c r="H133" s="33">
        <v>45569</v>
      </c>
      <c r="I133" s="3" t="s">
        <v>1049</v>
      </c>
    </row>
    <row r="134" spans="1:9" ht="26.1" customHeight="1" x14ac:dyDescent="0.25">
      <c r="A134" s="13" t="s">
        <v>504</v>
      </c>
      <c r="B134" s="2" t="s">
        <v>987</v>
      </c>
      <c r="C134" s="2" t="s">
        <v>988</v>
      </c>
      <c r="D134" s="13" t="s">
        <v>8</v>
      </c>
      <c r="E134" s="10">
        <f>Rugsėjis!E22+Spalis!E38</f>
        <v>10360.81</v>
      </c>
      <c r="F134" s="11">
        <f>Rugsėjis!F22+Spalis!F38</f>
        <v>1726</v>
      </c>
      <c r="G134" s="9">
        <v>11</v>
      </c>
      <c r="H134" s="33">
        <v>45555</v>
      </c>
      <c r="I134" s="3" t="s">
        <v>989</v>
      </c>
    </row>
    <row r="135" spans="1:9" s="5" customFormat="1" ht="25.5" customHeight="1" x14ac:dyDescent="0.25">
      <c r="A135" s="13" t="s">
        <v>505</v>
      </c>
      <c r="B135" s="44" t="s">
        <v>604</v>
      </c>
      <c r="C135" s="44" t="s">
        <v>605</v>
      </c>
      <c r="D135" s="45" t="s">
        <v>599</v>
      </c>
      <c r="E135" s="10">
        <f>'Gegužė '!E26+Birželis!E19+Liepa!E38</f>
        <v>10113.799999999999</v>
      </c>
      <c r="F135" s="11">
        <f>'Gegužė '!F26+Birželis!F19+Liepa!F38</f>
        <v>1459</v>
      </c>
      <c r="G135" s="46">
        <v>12</v>
      </c>
      <c r="H135" s="72">
        <v>45450</v>
      </c>
      <c r="I135" s="42" t="s">
        <v>15</v>
      </c>
    </row>
    <row r="136" spans="1:9" ht="26.1" customHeight="1" x14ac:dyDescent="0.25">
      <c r="A136" s="13" t="s">
        <v>506</v>
      </c>
      <c r="B136" s="2" t="s">
        <v>228</v>
      </c>
      <c r="C136" s="2" t="s">
        <v>217</v>
      </c>
      <c r="D136" s="13" t="s">
        <v>241</v>
      </c>
      <c r="E136" s="10">
        <f>Sausis!E25+Vasaris!E46+Kovas!E79</f>
        <v>9869.15</v>
      </c>
      <c r="F136" s="11">
        <f>Sausis!F25+Vasaris!F46+Kovas!F79</f>
        <v>1622</v>
      </c>
      <c r="G136" s="11">
        <v>8</v>
      </c>
      <c r="H136" s="33">
        <v>45303</v>
      </c>
      <c r="I136" s="3" t="s">
        <v>15</v>
      </c>
    </row>
    <row r="137" spans="1:9" ht="26.1" customHeight="1" x14ac:dyDescent="0.25">
      <c r="A137" s="13" t="s">
        <v>507</v>
      </c>
      <c r="B137" s="2" t="s">
        <v>907</v>
      </c>
      <c r="C137" s="2" t="s">
        <v>907</v>
      </c>
      <c r="D137" s="13" t="s">
        <v>8</v>
      </c>
      <c r="E137" s="10">
        <f>Rugpjūtis!E19+Rugsėjis!E60</f>
        <v>9381.16</v>
      </c>
      <c r="F137" s="11">
        <f>Rugpjūtis!F19+Rugsėjis!F60</f>
        <v>1448</v>
      </c>
      <c r="G137" s="9">
        <v>14</v>
      </c>
      <c r="H137" s="33">
        <v>45506</v>
      </c>
      <c r="I137" s="3" t="s">
        <v>11</v>
      </c>
    </row>
    <row r="138" spans="1:9" ht="26.1" customHeight="1" x14ac:dyDescent="0.25">
      <c r="A138" s="13" t="s">
        <v>508</v>
      </c>
      <c r="B138" s="16" t="s">
        <v>1039</v>
      </c>
      <c r="C138" s="2" t="s">
        <v>1040</v>
      </c>
      <c r="D138" s="13" t="s">
        <v>1041</v>
      </c>
      <c r="E138" s="10">
        <f>Spalis!E24</f>
        <v>9350.58</v>
      </c>
      <c r="F138" s="11">
        <f>Spalis!F24</f>
        <v>1386</v>
      </c>
      <c r="G138" s="11">
        <v>14</v>
      </c>
      <c r="H138" s="33">
        <v>45590</v>
      </c>
      <c r="I138" s="3" t="s">
        <v>14</v>
      </c>
    </row>
    <row r="139" spans="1:9" ht="26.1" customHeight="1" x14ac:dyDescent="0.25">
      <c r="A139" s="13" t="s">
        <v>509</v>
      </c>
      <c r="B139" s="2" t="s">
        <v>1009</v>
      </c>
      <c r="C139" s="2" t="s">
        <v>1009</v>
      </c>
      <c r="D139" s="13" t="s">
        <v>8</v>
      </c>
      <c r="E139" s="10">
        <f>Spalis!E25</f>
        <v>9343.36</v>
      </c>
      <c r="F139" s="11">
        <f>Spalis!F25</f>
        <v>1445</v>
      </c>
      <c r="G139" s="11">
        <v>18</v>
      </c>
      <c r="H139" s="33">
        <v>45583</v>
      </c>
      <c r="I139" s="43" t="s">
        <v>15</v>
      </c>
    </row>
    <row r="140" spans="1:9" ht="26.1" customHeight="1" x14ac:dyDescent="0.25">
      <c r="A140" s="13" t="s">
        <v>510</v>
      </c>
      <c r="B140" s="2" t="s">
        <v>622</v>
      </c>
      <c r="C140" s="2" t="s">
        <v>623</v>
      </c>
      <c r="D140" s="13" t="s">
        <v>524</v>
      </c>
      <c r="E140" s="10">
        <f>'Gegužė '!E16+Birželis!E102</f>
        <v>9113</v>
      </c>
      <c r="F140" s="11">
        <f>'Gegužė '!F16+Birželis!F102</f>
        <v>1611</v>
      </c>
      <c r="G140" s="9">
        <v>14</v>
      </c>
      <c r="H140" s="33">
        <v>45429</v>
      </c>
      <c r="I140" s="3" t="s">
        <v>19</v>
      </c>
    </row>
    <row r="141" spans="1:9" ht="26.1" customHeight="1" x14ac:dyDescent="0.25">
      <c r="A141" s="13" t="s">
        <v>511</v>
      </c>
      <c r="B141" s="2" t="s">
        <v>562</v>
      </c>
      <c r="C141" s="2" t="s">
        <v>563</v>
      </c>
      <c r="D141" s="13" t="s">
        <v>8</v>
      </c>
      <c r="E141" s="10">
        <f>Balandis!E30+'Gegužė '!E23</f>
        <v>9044.56</v>
      </c>
      <c r="F141" s="11">
        <f>Balandis!F30+'Gegužė '!F23</f>
        <v>1334</v>
      </c>
      <c r="G141" s="11">
        <v>11</v>
      </c>
      <c r="H141" s="33">
        <v>45408</v>
      </c>
      <c r="I141" s="3" t="s">
        <v>467</v>
      </c>
    </row>
    <row r="142" spans="1:9" ht="26.1" customHeight="1" x14ac:dyDescent="0.25">
      <c r="A142" s="13" t="s">
        <v>512</v>
      </c>
      <c r="B142" s="2" t="s">
        <v>295</v>
      </c>
      <c r="C142" s="2" t="s">
        <v>296</v>
      </c>
      <c r="D142" s="13" t="s">
        <v>297</v>
      </c>
      <c r="E142" s="10">
        <f>Vasaris!E33+Kovas!E78+Balandis!E69+Liepa!E39+Rugpjūtis!E48</f>
        <v>8986.0400000000009</v>
      </c>
      <c r="F142" s="11">
        <f>Vasaris!F33+Kovas!F78+Balandis!F69+Liepa!F39+Rugpjūtis!F48</f>
        <v>2053</v>
      </c>
      <c r="G142" s="11">
        <v>3</v>
      </c>
      <c r="H142" s="33">
        <v>44916</v>
      </c>
      <c r="I142" s="3" t="s">
        <v>11</v>
      </c>
    </row>
    <row r="143" spans="1:9" ht="26.1" customHeight="1" x14ac:dyDescent="0.25">
      <c r="A143" s="13" t="s">
        <v>513</v>
      </c>
      <c r="B143" s="2" t="s">
        <v>200</v>
      </c>
      <c r="C143" s="2" t="s">
        <v>201</v>
      </c>
      <c r="D143" s="13" t="s">
        <v>8</v>
      </c>
      <c r="E143" s="10">
        <f>Sausis!E30+Vasaris!E54+Birželis!E49+Liepa!E32</f>
        <v>8718.2000000000007</v>
      </c>
      <c r="F143" s="11">
        <f>Sausis!F30+Vasaris!F54+Birželis!F49+Liepa!F32</f>
        <v>1274</v>
      </c>
      <c r="G143" s="11">
        <v>9</v>
      </c>
      <c r="H143" s="33">
        <v>45275</v>
      </c>
      <c r="I143" s="3" t="s">
        <v>16</v>
      </c>
    </row>
    <row r="144" spans="1:9" ht="26.1" customHeight="1" x14ac:dyDescent="0.25">
      <c r="A144" s="13" t="s">
        <v>514</v>
      </c>
      <c r="B144" s="2" t="s">
        <v>310</v>
      </c>
      <c r="C144" s="2" t="s">
        <v>308</v>
      </c>
      <c r="D144" s="13" t="s">
        <v>117</v>
      </c>
      <c r="E144" s="10">
        <f>Vasaris!E32</f>
        <v>8623.4</v>
      </c>
      <c r="F144" s="11">
        <f>Vasaris!F32</f>
        <v>1406</v>
      </c>
      <c r="G144" s="9">
        <v>8</v>
      </c>
      <c r="H144" s="33">
        <v>45331</v>
      </c>
      <c r="I144" s="3" t="s">
        <v>25</v>
      </c>
    </row>
    <row r="145" spans="1:9" ht="26.1" customHeight="1" x14ac:dyDescent="0.25">
      <c r="A145" s="13" t="s">
        <v>566</v>
      </c>
      <c r="B145" s="2" t="s">
        <v>546</v>
      </c>
      <c r="C145" s="2" t="s">
        <v>547</v>
      </c>
      <c r="D145" s="13" t="s">
        <v>8</v>
      </c>
      <c r="E145" s="10">
        <f>Balandis!E25</f>
        <v>8366.08</v>
      </c>
      <c r="F145" s="11">
        <f>Balandis!F25</f>
        <v>1239</v>
      </c>
      <c r="G145" s="11">
        <v>12</v>
      </c>
      <c r="H145" s="33">
        <v>45387</v>
      </c>
      <c r="I145" s="3" t="s">
        <v>14</v>
      </c>
    </row>
    <row r="146" spans="1:9" ht="26.1" customHeight="1" x14ac:dyDescent="0.25">
      <c r="A146" s="13" t="s">
        <v>567</v>
      </c>
      <c r="B146" s="2" t="s">
        <v>154</v>
      </c>
      <c r="C146" s="2" t="s">
        <v>154</v>
      </c>
      <c r="D146" s="13" t="s">
        <v>10</v>
      </c>
      <c r="E146" s="10">
        <f>Sausis!E33+Vasaris!E60+Kovas!E41+Balandis!E53+'Gegužė '!E56</f>
        <v>8281.7000000000007</v>
      </c>
      <c r="F146" s="11">
        <f>Sausis!F33+Vasaris!F60+Kovas!F41+Balandis!F53+'Gegužė '!F56</f>
        <v>1081</v>
      </c>
      <c r="G146" s="9">
        <v>1</v>
      </c>
      <c r="H146" s="33">
        <v>45261</v>
      </c>
      <c r="I146" s="3" t="s">
        <v>123</v>
      </c>
    </row>
    <row r="147" spans="1:9" ht="26.1" customHeight="1" x14ac:dyDescent="0.25">
      <c r="A147" s="13" t="s">
        <v>568</v>
      </c>
      <c r="B147" s="2" t="s">
        <v>831</v>
      </c>
      <c r="C147" s="2" t="s">
        <v>832</v>
      </c>
      <c r="D147" s="13" t="s">
        <v>117</v>
      </c>
      <c r="E147" s="10">
        <f>Liepa!E18</f>
        <v>8094.77</v>
      </c>
      <c r="F147" s="11">
        <f>Liepa!F18</f>
        <v>1221</v>
      </c>
      <c r="G147" s="9">
        <v>12</v>
      </c>
      <c r="H147" s="33">
        <v>45485</v>
      </c>
      <c r="I147" s="3" t="s">
        <v>833</v>
      </c>
    </row>
    <row r="148" spans="1:9" ht="26.1" customHeight="1" x14ac:dyDescent="0.25">
      <c r="A148" s="13" t="s">
        <v>569</v>
      </c>
      <c r="B148" s="2" t="s">
        <v>980</v>
      </c>
      <c r="C148" s="2" t="s">
        <v>981</v>
      </c>
      <c r="D148" s="13" t="s">
        <v>982</v>
      </c>
      <c r="E148" s="10">
        <f>Rugsėjis!E23</f>
        <v>7740.83</v>
      </c>
      <c r="F148" s="11">
        <f>Rugsėjis!F23</f>
        <v>1119</v>
      </c>
      <c r="G148" s="9">
        <v>13</v>
      </c>
      <c r="H148" s="33">
        <v>45548</v>
      </c>
      <c r="I148" s="3" t="s">
        <v>52</v>
      </c>
    </row>
    <row r="149" spans="1:9" ht="26.1" customHeight="1" x14ac:dyDescent="0.25">
      <c r="A149" s="13" t="s">
        <v>570</v>
      </c>
      <c r="B149" s="2" t="s">
        <v>453</v>
      </c>
      <c r="C149" s="2" t="s">
        <v>434</v>
      </c>
      <c r="D149" s="13" t="s">
        <v>456</v>
      </c>
      <c r="E149" s="10">
        <f>Kovas!E33+Balandis!E45+'Gegužė '!E81</f>
        <v>7320</v>
      </c>
      <c r="F149" s="11">
        <f>Kovas!F33+Balandis!F45+'Gegužė '!F81</f>
        <v>660</v>
      </c>
      <c r="G149" s="9">
        <v>11</v>
      </c>
      <c r="H149" s="33">
        <v>45379</v>
      </c>
      <c r="I149" s="3" t="s">
        <v>16</v>
      </c>
    </row>
    <row r="150" spans="1:9" ht="26.1" customHeight="1" x14ac:dyDescent="0.25">
      <c r="A150" s="13" t="s">
        <v>571</v>
      </c>
      <c r="B150" s="2" t="s">
        <v>953</v>
      </c>
      <c r="C150" s="2" t="s">
        <v>954</v>
      </c>
      <c r="D150" s="13" t="s">
        <v>24</v>
      </c>
      <c r="E150" s="10">
        <f>Rugsėjis!E25+Spalis!E46</f>
        <v>7316.91</v>
      </c>
      <c r="F150" s="11">
        <f>Rugsėjis!F25+Spalis!F46</f>
        <v>1455</v>
      </c>
      <c r="G150" s="9">
        <v>15</v>
      </c>
      <c r="H150" s="33">
        <v>45555</v>
      </c>
      <c r="I150" s="3" t="s">
        <v>16</v>
      </c>
    </row>
    <row r="151" spans="1:9" ht="26.1" customHeight="1" x14ac:dyDescent="0.25">
      <c r="A151" s="13" t="s">
        <v>572</v>
      </c>
      <c r="B151" s="2" t="s">
        <v>978</v>
      </c>
      <c r="C151" s="2" t="s">
        <v>979</v>
      </c>
      <c r="D151" s="13" t="s">
        <v>12</v>
      </c>
      <c r="E151" s="10">
        <f>Rugsėjis!E24+Spalis!E50</f>
        <v>7184</v>
      </c>
      <c r="F151" s="11">
        <f>Rugsėjis!F24+Spalis!F50</f>
        <v>1600</v>
      </c>
      <c r="G151" s="9">
        <v>14</v>
      </c>
      <c r="H151" s="33">
        <v>45548</v>
      </c>
      <c r="I151" s="3" t="s">
        <v>19</v>
      </c>
    </row>
    <row r="152" spans="1:9" ht="26.1" customHeight="1" x14ac:dyDescent="0.25">
      <c r="A152" s="13" t="s">
        <v>573</v>
      </c>
      <c r="B152" s="2" t="s">
        <v>617</v>
      </c>
      <c r="C152" s="2" t="s">
        <v>618</v>
      </c>
      <c r="D152" s="13" t="s">
        <v>8</v>
      </c>
      <c r="E152" s="10">
        <f>'Gegužė '!E22+Birželis!E35+Liepa!E71+Rugpjūtis!E75+Rugsėjis!E44</f>
        <v>7159.2599999999993</v>
      </c>
      <c r="F152" s="11">
        <f>'Gegužė '!F22+Birželis!F35+Liepa!F71+Rugpjūtis!F75+Rugsėjis!F44</f>
        <v>1277</v>
      </c>
      <c r="G152" s="9">
        <v>15</v>
      </c>
      <c r="H152" s="33">
        <v>45429</v>
      </c>
      <c r="I152" s="3" t="s">
        <v>16</v>
      </c>
    </row>
    <row r="153" spans="1:9" ht="26.1" customHeight="1" x14ac:dyDescent="0.25">
      <c r="A153" s="13" t="s">
        <v>574</v>
      </c>
      <c r="B153" s="2" t="s">
        <v>229</v>
      </c>
      <c r="C153" s="2" t="s">
        <v>218</v>
      </c>
      <c r="D153" s="13" t="s">
        <v>51</v>
      </c>
      <c r="E153" s="10">
        <f>Sausis!E28+Vasaris!E57+Liepa!E62+Rugpjūtis!E67</f>
        <v>7140.26</v>
      </c>
      <c r="F153" s="11">
        <f>Sausis!F28+Vasaris!F57+Liepa!F62+Rugpjūtis!F67</f>
        <v>1278</v>
      </c>
      <c r="G153" s="11">
        <v>10</v>
      </c>
      <c r="H153" s="33">
        <v>45296</v>
      </c>
      <c r="I153" s="3" t="s">
        <v>23</v>
      </c>
    </row>
    <row r="154" spans="1:9" ht="26.1" customHeight="1" x14ac:dyDescent="0.25">
      <c r="A154" s="13" t="s">
        <v>575</v>
      </c>
      <c r="B154" s="2" t="s">
        <v>619</v>
      </c>
      <c r="C154" s="2" t="s">
        <v>620</v>
      </c>
      <c r="D154" s="13" t="s">
        <v>621</v>
      </c>
      <c r="E154" s="10">
        <f>'Gegužė '!E18</f>
        <v>7030</v>
      </c>
      <c r="F154" s="11">
        <f>'Gegužė '!F18</f>
        <v>1121</v>
      </c>
      <c r="G154" s="9">
        <v>15</v>
      </c>
      <c r="H154" s="33">
        <v>45415</v>
      </c>
      <c r="I154" s="3" t="s">
        <v>19</v>
      </c>
    </row>
    <row r="155" spans="1:9" ht="26.1" customHeight="1" x14ac:dyDescent="0.25">
      <c r="A155" s="13" t="s">
        <v>576</v>
      </c>
      <c r="B155" s="2" t="s">
        <v>465</v>
      </c>
      <c r="C155" s="2" t="s">
        <v>466</v>
      </c>
      <c r="D155" s="13" t="s">
        <v>21</v>
      </c>
      <c r="E155" s="10">
        <f>Kovas!E35+Balandis!E43+'Gegužė '!E72+Rugpjūtis!E38</f>
        <v>6990.8900000000012</v>
      </c>
      <c r="F155" s="11">
        <f>Kovas!F35+Balandis!F43+'Gegužė '!F72+Rugpjūtis!F38</f>
        <v>1042</v>
      </c>
      <c r="G155" s="9">
        <v>7</v>
      </c>
      <c r="H155" s="33">
        <v>45359</v>
      </c>
      <c r="I155" s="3" t="s">
        <v>30</v>
      </c>
    </row>
    <row r="156" spans="1:9" ht="26.1" customHeight="1" x14ac:dyDescent="0.25">
      <c r="A156" s="13" t="s">
        <v>577</v>
      </c>
      <c r="B156" s="2" t="s">
        <v>412</v>
      </c>
      <c r="C156" s="2" t="s">
        <v>413</v>
      </c>
      <c r="D156" s="13" t="s">
        <v>414</v>
      </c>
      <c r="E156" s="10">
        <f>Kovas!E46+Balandis!E33+'Gegužė '!E33+Birželis!E76+Liepa!E63</f>
        <v>6881.41</v>
      </c>
      <c r="F156" s="11">
        <f>Kovas!F46+Balandis!F33+'Gegužė '!F33+Birželis!F76+Liepa!F63</f>
        <v>1583</v>
      </c>
      <c r="G156" s="9">
        <v>11</v>
      </c>
      <c r="H156" s="33">
        <v>45380</v>
      </c>
      <c r="I156" s="3" t="s">
        <v>15</v>
      </c>
    </row>
    <row r="157" spans="1:9" ht="26.1" customHeight="1" x14ac:dyDescent="0.25">
      <c r="A157" s="13" t="s">
        <v>578</v>
      </c>
      <c r="B157" s="122" t="s">
        <v>903</v>
      </c>
      <c r="C157" s="122" t="s">
        <v>903</v>
      </c>
      <c r="D157" s="13" t="s">
        <v>10</v>
      </c>
      <c r="E157" s="10">
        <f>Rugpjūtis!E21</f>
        <v>6873.25</v>
      </c>
      <c r="F157" s="11">
        <f>Rugpjūtis!F21</f>
        <v>1765</v>
      </c>
      <c r="G157" s="9" t="s">
        <v>464</v>
      </c>
      <c r="H157" s="33">
        <v>45527</v>
      </c>
      <c r="I157" s="70" t="s">
        <v>904</v>
      </c>
    </row>
    <row r="158" spans="1:9" ht="26.1" customHeight="1" x14ac:dyDescent="0.25">
      <c r="A158" s="13" t="s">
        <v>579</v>
      </c>
      <c r="B158" s="2" t="s">
        <v>253</v>
      </c>
      <c r="C158" s="2" t="s">
        <v>252</v>
      </c>
      <c r="D158" s="13" t="s">
        <v>132</v>
      </c>
      <c r="E158" s="10">
        <f>Sausis!E27+Vasaris!E89</f>
        <v>6872.33</v>
      </c>
      <c r="F158" s="11">
        <f>Sausis!F27+Vasaris!F89</f>
        <v>1109</v>
      </c>
      <c r="G158" s="11">
        <v>16</v>
      </c>
      <c r="H158" s="33">
        <v>45296</v>
      </c>
      <c r="I158" s="3" t="s">
        <v>22</v>
      </c>
    </row>
    <row r="159" spans="1:9" ht="26.1" customHeight="1" x14ac:dyDescent="0.25">
      <c r="A159" s="13" t="s">
        <v>580</v>
      </c>
      <c r="B159" s="122" t="s">
        <v>818</v>
      </c>
      <c r="C159" s="122" t="s">
        <v>819</v>
      </c>
      <c r="D159" s="13" t="s">
        <v>117</v>
      </c>
      <c r="E159" s="10">
        <f>Liepa!E23+Rugpjūtis!E27+Rugsėjis!E38</f>
        <v>6867.7</v>
      </c>
      <c r="F159" s="11">
        <f>Liepa!F23+Rugpjūtis!F27+Rugsėjis!F38</f>
        <v>1086</v>
      </c>
      <c r="G159" s="9">
        <v>5</v>
      </c>
      <c r="H159" s="33">
        <v>45492</v>
      </c>
      <c r="I159" s="3" t="s">
        <v>23</v>
      </c>
    </row>
    <row r="160" spans="1:9" ht="25.5" customHeight="1" x14ac:dyDescent="0.25">
      <c r="A160" s="13" t="s">
        <v>581</v>
      </c>
      <c r="B160" s="2" t="s">
        <v>971</v>
      </c>
      <c r="C160" s="2" t="s">
        <v>972</v>
      </c>
      <c r="D160" s="13" t="s">
        <v>973</v>
      </c>
      <c r="E160" s="10">
        <f>Rugsėjis!E27+Spalis!E35</f>
        <v>6858.28</v>
      </c>
      <c r="F160" s="11">
        <f>Rugsėjis!F27+Spalis!F35</f>
        <v>1135</v>
      </c>
      <c r="G160" s="9">
        <v>11</v>
      </c>
      <c r="H160" s="33">
        <v>45562</v>
      </c>
      <c r="I160" s="3" t="s">
        <v>48</v>
      </c>
    </row>
    <row r="161" spans="1:9" ht="26.1" customHeight="1" x14ac:dyDescent="0.25">
      <c r="A161" s="13" t="s">
        <v>582</v>
      </c>
      <c r="B161" s="2" t="s">
        <v>447</v>
      </c>
      <c r="C161" s="2" t="s">
        <v>459</v>
      </c>
      <c r="D161" s="13" t="s">
        <v>21</v>
      </c>
      <c r="E161" s="10">
        <f>Kovas!E37+Balandis!E38+'Gegužė '!E75+Liepa!E50</f>
        <v>6823.75</v>
      </c>
      <c r="F161" s="11">
        <f>Kovas!F37+Balandis!F38+'Gegužė '!F75+Liepa!F50</f>
        <v>1235</v>
      </c>
      <c r="G161" s="9">
        <v>16</v>
      </c>
      <c r="H161" s="33">
        <v>45379</v>
      </c>
      <c r="I161" s="3" t="s">
        <v>16</v>
      </c>
    </row>
    <row r="162" spans="1:9" ht="26.1" customHeight="1" x14ac:dyDescent="0.25">
      <c r="A162" s="13" t="s">
        <v>583</v>
      </c>
      <c r="B162" s="2" t="s">
        <v>242</v>
      </c>
      <c r="C162" s="2" t="s">
        <v>242</v>
      </c>
      <c r="D162" s="13" t="s">
        <v>10</v>
      </c>
      <c r="E162" s="10">
        <f>Sausis!E40+Vasaris!E36</f>
        <v>6731.94</v>
      </c>
      <c r="F162" s="11">
        <f>Sausis!F40+Vasaris!F36</f>
        <v>984</v>
      </c>
      <c r="G162" s="11">
        <v>1</v>
      </c>
      <c r="H162" s="33">
        <v>45322</v>
      </c>
      <c r="I162" s="3" t="s">
        <v>243</v>
      </c>
    </row>
    <row r="163" spans="1:9" ht="26.1" customHeight="1" x14ac:dyDescent="0.25">
      <c r="A163" s="13" t="s">
        <v>584</v>
      </c>
      <c r="B163" s="2" t="s">
        <v>850</v>
      </c>
      <c r="C163" s="2" t="s">
        <v>851</v>
      </c>
      <c r="D163" s="13" t="s">
        <v>21</v>
      </c>
      <c r="E163" s="10">
        <f>Liepa!E20+Rugpjūtis!E30+Rugsėjis!E40</f>
        <v>6664</v>
      </c>
      <c r="F163" s="11">
        <f>Liepa!F20+Rugpjūtis!F30+Rugsėjis!F40</f>
        <v>1072</v>
      </c>
      <c r="G163" s="9">
        <v>12</v>
      </c>
      <c r="H163" s="33">
        <v>45499</v>
      </c>
      <c r="I163" s="3" t="s">
        <v>19</v>
      </c>
    </row>
    <row r="164" spans="1:9" ht="26.1" customHeight="1" x14ac:dyDescent="0.25">
      <c r="A164" s="13" t="s">
        <v>640</v>
      </c>
      <c r="B164" s="2" t="s">
        <v>916</v>
      </c>
      <c r="C164" s="2" t="s">
        <v>917</v>
      </c>
      <c r="D164" s="13" t="s">
        <v>8</v>
      </c>
      <c r="E164" s="10">
        <f>Rugpjūtis!E26+Rugsėjis!E29</f>
        <v>6467</v>
      </c>
      <c r="F164" s="11">
        <f>Rugpjūtis!F26+Rugsėjis!F29</f>
        <v>1112</v>
      </c>
      <c r="G164" s="9">
        <v>15</v>
      </c>
      <c r="H164" s="33">
        <v>45534</v>
      </c>
      <c r="I164" s="3" t="s">
        <v>19</v>
      </c>
    </row>
    <row r="165" spans="1:9" ht="26.1" customHeight="1" x14ac:dyDescent="0.25">
      <c r="A165" s="13" t="s">
        <v>641</v>
      </c>
      <c r="B165" s="2" t="s">
        <v>854</v>
      </c>
      <c r="C165" s="2" t="s">
        <v>853</v>
      </c>
      <c r="D165" s="13" t="s">
        <v>21</v>
      </c>
      <c r="E165" s="10">
        <f>Birželis!E18+Liepa!E68+Rugpjūtis!E39</f>
        <v>6353.59</v>
      </c>
      <c r="F165" s="11">
        <f>Birželis!F18+Liepa!F68+Rugpjūtis!F39</f>
        <v>1102</v>
      </c>
      <c r="G165" s="9">
        <v>9</v>
      </c>
      <c r="H165" s="33">
        <v>45450</v>
      </c>
      <c r="I165" s="3" t="s">
        <v>30</v>
      </c>
    </row>
    <row r="166" spans="1:9" ht="25.5" customHeight="1" x14ac:dyDescent="0.25">
      <c r="A166" s="13" t="s">
        <v>642</v>
      </c>
      <c r="B166" s="2" t="s">
        <v>557</v>
      </c>
      <c r="C166" s="2" t="s">
        <v>558</v>
      </c>
      <c r="D166" s="13" t="s">
        <v>33</v>
      </c>
      <c r="E166" s="10">
        <f>Balandis!E31+'Gegužė '!E35</f>
        <v>6274.7</v>
      </c>
      <c r="F166" s="11">
        <f>Balandis!F31+'Gegužė '!F35</f>
        <v>1120</v>
      </c>
      <c r="G166" s="11">
        <v>4</v>
      </c>
      <c r="H166" s="33">
        <v>45401</v>
      </c>
      <c r="I166" s="3" t="s">
        <v>25</v>
      </c>
    </row>
    <row r="167" spans="1:9" ht="26.1" customHeight="1" x14ac:dyDescent="0.25">
      <c r="A167" s="13" t="s">
        <v>643</v>
      </c>
      <c r="B167" s="2" t="s">
        <v>631</v>
      </c>
      <c r="C167" s="2" t="s">
        <v>631</v>
      </c>
      <c r="D167" s="13" t="s">
        <v>18</v>
      </c>
      <c r="E167" s="10">
        <f>'Gegužė '!E24+Birželis!E54+Liepa!E34+Spalis!E76</f>
        <v>6135.2099999999991</v>
      </c>
      <c r="F167" s="11">
        <f>'Gegužė '!F24+Birželis!F54+Liepa!F34+Spalis!F76</f>
        <v>1408</v>
      </c>
      <c r="G167" s="9">
        <v>11</v>
      </c>
      <c r="H167" s="33">
        <v>45422</v>
      </c>
      <c r="I167" s="3" t="s">
        <v>50</v>
      </c>
    </row>
    <row r="168" spans="1:9" ht="26.1" customHeight="1" x14ac:dyDescent="0.25">
      <c r="A168" s="13" t="s">
        <v>644</v>
      </c>
      <c r="B168" s="2" t="s">
        <v>634</v>
      </c>
      <c r="C168" s="2" t="s">
        <v>635</v>
      </c>
      <c r="D168" s="13" t="s">
        <v>636</v>
      </c>
      <c r="E168" s="10">
        <f>'Gegužė '!E41+Birželis!E24+Liepa!E44+Rugpjūtis!E58</f>
        <v>6030.11</v>
      </c>
      <c r="F168" s="11">
        <f>'Gegužė '!F41+Birželis!F24+Liepa!F44+Rugpjūtis!F58</f>
        <v>1013</v>
      </c>
      <c r="G168" s="9">
        <v>19</v>
      </c>
      <c r="H168" s="33">
        <v>45443</v>
      </c>
      <c r="I168" s="3" t="s">
        <v>637</v>
      </c>
    </row>
    <row r="169" spans="1:9" ht="26.1" customHeight="1" x14ac:dyDescent="0.25">
      <c r="A169" s="13" t="s">
        <v>645</v>
      </c>
      <c r="B169" s="2" t="s">
        <v>227</v>
      </c>
      <c r="C169" s="2" t="s">
        <v>216</v>
      </c>
      <c r="D169" s="13" t="s">
        <v>21</v>
      </c>
      <c r="E169" s="10">
        <f>Sausis!E36+Vasaris!E41</f>
        <v>5849.5</v>
      </c>
      <c r="F169" s="11">
        <f>Sausis!F36+Vasaris!F41</f>
        <v>1036</v>
      </c>
      <c r="G169" s="11">
        <v>5</v>
      </c>
      <c r="H169" s="33">
        <v>45317</v>
      </c>
      <c r="I169" s="3" t="s">
        <v>25</v>
      </c>
    </row>
    <row r="170" spans="1:9" ht="26.1" customHeight="1" x14ac:dyDescent="0.25">
      <c r="A170" s="13" t="s">
        <v>646</v>
      </c>
      <c r="B170" s="2" t="s">
        <v>758</v>
      </c>
      <c r="C170" s="2" t="s">
        <v>759</v>
      </c>
      <c r="D170" s="13" t="s">
        <v>21</v>
      </c>
      <c r="E170" s="10">
        <f>Birželis!E62+Liepa!E21+Rugpjūtis!E43+Rugsėjis!E45+Spalis!E64</f>
        <v>5837.14</v>
      </c>
      <c r="F170" s="11">
        <f>Birželis!F62+Liepa!F21+Rugpjūtis!F43+Rugsėjis!F45+Spalis!F64</f>
        <v>1038</v>
      </c>
      <c r="G170" s="9">
        <v>8</v>
      </c>
      <c r="H170" s="33">
        <v>45471</v>
      </c>
      <c r="I170" s="3" t="s">
        <v>30</v>
      </c>
    </row>
    <row r="171" spans="1:9" ht="26.1" customHeight="1" x14ac:dyDescent="0.25">
      <c r="A171" s="13" t="s">
        <v>647</v>
      </c>
      <c r="B171" s="2" t="s">
        <v>298</v>
      </c>
      <c r="C171" s="2" t="s">
        <v>299</v>
      </c>
      <c r="D171" s="13" t="s">
        <v>8</v>
      </c>
      <c r="E171" s="10">
        <f>Vasaris!E35</f>
        <v>5753.96</v>
      </c>
      <c r="F171" s="11">
        <f>Vasaris!F35</f>
        <v>847</v>
      </c>
      <c r="G171" s="9">
        <v>12</v>
      </c>
      <c r="H171" s="33">
        <v>45324</v>
      </c>
      <c r="I171" s="3" t="s">
        <v>22</v>
      </c>
    </row>
    <row r="172" spans="1:9" ht="26.1" customHeight="1" x14ac:dyDescent="0.25">
      <c r="A172" s="13" t="s">
        <v>648</v>
      </c>
      <c r="B172" s="2" t="s">
        <v>551</v>
      </c>
      <c r="C172" s="2" t="s">
        <v>551</v>
      </c>
      <c r="D172" s="13" t="s">
        <v>24</v>
      </c>
      <c r="E172" s="10">
        <f>Balandis!E29+'Gegužė '!E45</f>
        <v>5710.4</v>
      </c>
      <c r="F172" s="11">
        <f>Balandis!F29+'Gegužė '!F45</f>
        <v>1097</v>
      </c>
      <c r="G172" s="11">
        <v>10</v>
      </c>
      <c r="H172" s="33">
        <v>45387</v>
      </c>
      <c r="I172" s="3" t="s">
        <v>19</v>
      </c>
    </row>
    <row r="173" spans="1:9" ht="26.1" customHeight="1" x14ac:dyDescent="0.25">
      <c r="A173" s="13" t="s">
        <v>649</v>
      </c>
      <c r="B173" s="2" t="s">
        <v>232</v>
      </c>
      <c r="C173" s="2" t="s">
        <v>437</v>
      </c>
      <c r="D173" s="13" t="s">
        <v>18</v>
      </c>
      <c r="E173" s="10">
        <f>Sausis!E31+Vasaris!E71</f>
        <v>5647.08</v>
      </c>
      <c r="F173" s="11">
        <f>Sausis!F31+Vasaris!F71</f>
        <v>1165</v>
      </c>
      <c r="G173" s="11">
        <v>15</v>
      </c>
      <c r="H173" s="33">
        <v>45303</v>
      </c>
      <c r="I173" s="3" t="s">
        <v>50</v>
      </c>
    </row>
    <row r="174" spans="1:9" ht="25.5" customHeight="1" x14ac:dyDescent="0.25">
      <c r="A174" s="13" t="s">
        <v>650</v>
      </c>
      <c r="B174" s="2" t="s">
        <v>193</v>
      </c>
      <c r="C174" s="2" t="s">
        <v>194</v>
      </c>
      <c r="D174" s="13" t="s">
        <v>8</v>
      </c>
      <c r="E174" s="10">
        <f>Sausis!E29</f>
        <v>5595.97</v>
      </c>
      <c r="F174" s="11">
        <f>Sausis!F29</f>
        <v>894</v>
      </c>
      <c r="G174" s="11">
        <v>5</v>
      </c>
      <c r="H174" s="33">
        <v>45268</v>
      </c>
      <c r="I174" s="3" t="s">
        <v>17</v>
      </c>
    </row>
    <row r="175" spans="1:9" ht="26.1" customHeight="1" x14ac:dyDescent="0.25">
      <c r="A175" s="13" t="s">
        <v>651</v>
      </c>
      <c r="B175" s="2" t="s">
        <v>1042</v>
      </c>
      <c r="C175" s="2" t="s">
        <v>1043</v>
      </c>
      <c r="D175" s="13" t="s">
        <v>8</v>
      </c>
      <c r="E175" s="10">
        <f>Spalis!E28</f>
        <v>5508.88</v>
      </c>
      <c r="F175" s="11">
        <f>Spalis!F28</f>
        <v>772</v>
      </c>
      <c r="G175" s="11">
        <v>9</v>
      </c>
      <c r="H175" s="33" t="s">
        <v>322</v>
      </c>
      <c r="I175" s="3" t="s">
        <v>14</v>
      </c>
    </row>
    <row r="176" spans="1:9" ht="26.1" customHeight="1" x14ac:dyDescent="0.25">
      <c r="A176" s="13" t="s">
        <v>652</v>
      </c>
      <c r="B176" s="2" t="s">
        <v>921</v>
      </c>
      <c r="C176" s="2" t="s">
        <v>922</v>
      </c>
      <c r="D176" s="13" t="s">
        <v>8</v>
      </c>
      <c r="E176" s="10">
        <f>Rugpjūtis!E25+Rugsėjis!E55</f>
        <v>5170.92</v>
      </c>
      <c r="F176" s="11">
        <f>Rugpjūtis!F25+Rugsėjis!F55</f>
        <v>895</v>
      </c>
      <c r="G176" s="9">
        <v>12</v>
      </c>
      <c r="H176" s="33">
        <v>45527</v>
      </c>
      <c r="I176" s="3" t="s">
        <v>52</v>
      </c>
    </row>
    <row r="177" spans="1:9" ht="26.1" customHeight="1" x14ac:dyDescent="0.25">
      <c r="A177" s="13" t="s">
        <v>653</v>
      </c>
      <c r="B177" s="2" t="s">
        <v>741</v>
      </c>
      <c r="C177" s="2" t="s">
        <v>742</v>
      </c>
      <c r="D177" s="13" t="s">
        <v>743</v>
      </c>
      <c r="E177" s="10">
        <f>Birželis!E20</f>
        <v>5134</v>
      </c>
      <c r="F177" s="11">
        <f>Birželis!F20</f>
        <v>1313</v>
      </c>
      <c r="G177" s="9">
        <v>1</v>
      </c>
      <c r="H177" s="33">
        <v>42654</v>
      </c>
      <c r="I177" s="3" t="s">
        <v>710</v>
      </c>
    </row>
    <row r="178" spans="1:9" ht="26.1" customHeight="1" x14ac:dyDescent="0.25">
      <c r="A178" s="13" t="s">
        <v>654</v>
      </c>
      <c r="B178" s="2" t="s">
        <v>254</v>
      </c>
      <c r="C178" s="2" t="s">
        <v>255</v>
      </c>
      <c r="D178" s="13" t="s">
        <v>20</v>
      </c>
      <c r="E178" s="10">
        <f>Sausis!E32</f>
        <v>4984.13</v>
      </c>
      <c r="F178" s="11">
        <f>Sausis!F32</f>
        <v>817</v>
      </c>
      <c r="G178" s="11">
        <v>18</v>
      </c>
      <c r="H178" s="33">
        <v>45303</v>
      </c>
      <c r="I178" s="3" t="s">
        <v>9</v>
      </c>
    </row>
    <row r="179" spans="1:9" ht="26.1" customHeight="1" x14ac:dyDescent="0.25">
      <c r="A179" s="13" t="s">
        <v>655</v>
      </c>
      <c r="B179" s="2" t="s">
        <v>611</v>
      </c>
      <c r="C179" s="2" t="s">
        <v>612</v>
      </c>
      <c r="D179" s="13" t="s">
        <v>21</v>
      </c>
      <c r="E179" s="10">
        <f>'Gegužė '!E43+Birželis!E25</f>
        <v>4916</v>
      </c>
      <c r="F179" s="11">
        <f>'Gegužė '!F43+Birželis!F25</f>
        <v>743</v>
      </c>
      <c r="G179" s="9">
        <v>13</v>
      </c>
      <c r="H179" s="33">
        <v>45443</v>
      </c>
      <c r="I179" s="3" t="s">
        <v>19</v>
      </c>
    </row>
    <row r="180" spans="1:9" ht="26.1" customHeight="1" x14ac:dyDescent="0.25">
      <c r="A180" s="13" t="s">
        <v>656</v>
      </c>
      <c r="B180" s="2" t="s">
        <v>300</v>
      </c>
      <c r="C180" s="2" t="s">
        <v>301</v>
      </c>
      <c r="D180" s="13" t="s">
        <v>302</v>
      </c>
      <c r="E180" s="10">
        <f>Vasaris!E38+Balandis!E66</f>
        <v>4877.93</v>
      </c>
      <c r="F180" s="11">
        <f>Vasaris!F38+Balandis!F66</f>
        <v>943</v>
      </c>
      <c r="G180" s="11">
        <v>3</v>
      </c>
      <c r="H180" s="33">
        <v>45023</v>
      </c>
      <c r="I180" s="3" t="s">
        <v>11</v>
      </c>
    </row>
    <row r="181" spans="1:9" ht="25.5" customHeight="1" x14ac:dyDescent="0.25">
      <c r="A181" s="13" t="s">
        <v>657</v>
      </c>
      <c r="B181" s="2" t="s">
        <v>669</v>
      </c>
      <c r="C181" s="2" t="s">
        <v>670</v>
      </c>
      <c r="D181" s="13" t="s">
        <v>18</v>
      </c>
      <c r="E181" s="10">
        <f>Birželis!E33+Liepa!E25+Rugpjūtis!E68</f>
        <v>4722.55</v>
      </c>
      <c r="F181" s="11">
        <f>Birželis!F33+Liepa!F25+Rugpjūtis!F68</f>
        <v>794</v>
      </c>
      <c r="G181" s="9">
        <v>15</v>
      </c>
      <c r="H181" s="33">
        <v>45471</v>
      </c>
      <c r="I181" s="3" t="s">
        <v>14</v>
      </c>
    </row>
    <row r="182" spans="1:9" ht="26.1" customHeight="1" x14ac:dyDescent="0.25">
      <c r="A182" s="13" t="s">
        <v>658</v>
      </c>
      <c r="B182" s="2" t="s">
        <v>1062</v>
      </c>
      <c r="C182" s="2" t="s">
        <v>1063</v>
      </c>
      <c r="D182" s="13" t="s">
        <v>8</v>
      </c>
      <c r="E182" s="10">
        <f>Spalis!E31</f>
        <v>4714</v>
      </c>
      <c r="F182" s="11">
        <f>Spalis!F31</f>
        <v>727</v>
      </c>
      <c r="G182" s="11">
        <v>9</v>
      </c>
      <c r="H182" s="33">
        <v>45576</v>
      </c>
      <c r="I182" s="3" t="s">
        <v>989</v>
      </c>
    </row>
    <row r="183" spans="1:9" ht="25.5" customHeight="1" x14ac:dyDescent="0.25">
      <c r="A183" s="13" t="s">
        <v>659</v>
      </c>
      <c r="B183" s="2" t="s">
        <v>311</v>
      </c>
      <c r="C183" s="2" t="s">
        <v>309</v>
      </c>
      <c r="D183" s="13" t="s">
        <v>8</v>
      </c>
      <c r="E183" s="10">
        <f>Vasaris!E37</f>
        <v>4578.6000000000004</v>
      </c>
      <c r="F183" s="11">
        <f>Vasaris!F37</f>
        <v>788</v>
      </c>
      <c r="G183" s="9">
        <v>7</v>
      </c>
      <c r="H183" s="33">
        <v>45338</v>
      </c>
      <c r="I183" s="3" t="s">
        <v>25</v>
      </c>
    </row>
    <row r="184" spans="1:9" ht="26.1" customHeight="1" x14ac:dyDescent="0.25">
      <c r="A184" s="13" t="s">
        <v>660</v>
      </c>
      <c r="B184" s="2" t="s">
        <v>231</v>
      </c>
      <c r="C184" s="16" t="s">
        <v>220</v>
      </c>
      <c r="D184" s="13" t="s">
        <v>18</v>
      </c>
      <c r="E184" s="10">
        <f>Sausis!E34+Vasaris!E67</f>
        <v>4362.6000000000004</v>
      </c>
      <c r="F184" s="11">
        <f>Sausis!F34+Vasaris!F67</f>
        <v>824</v>
      </c>
      <c r="G184" s="11">
        <v>8</v>
      </c>
      <c r="H184" s="33">
        <v>45303</v>
      </c>
      <c r="I184" s="3" t="s">
        <v>25</v>
      </c>
    </row>
    <row r="185" spans="1:9" ht="26.1" customHeight="1" x14ac:dyDescent="0.25">
      <c r="A185" s="13" t="s">
        <v>661</v>
      </c>
      <c r="B185" s="2" t="s">
        <v>624</v>
      </c>
      <c r="C185" s="2" t="s">
        <v>625</v>
      </c>
      <c r="D185" s="13" t="s">
        <v>599</v>
      </c>
      <c r="E185" s="10">
        <f>'Gegužė '!E31+Birželis!E42+Rugsėjis!E47</f>
        <v>4269.1000000000004</v>
      </c>
      <c r="F185" s="11">
        <f>'Gegužė '!F31+Birželis!F42+Rugsėjis!F47</f>
        <v>1951</v>
      </c>
      <c r="G185" s="9">
        <v>6</v>
      </c>
      <c r="H185" s="33">
        <v>45415</v>
      </c>
      <c r="I185" s="3" t="s">
        <v>30</v>
      </c>
    </row>
    <row r="186" spans="1:9" ht="25.5" customHeight="1" x14ac:dyDescent="0.25">
      <c r="A186" s="13" t="s">
        <v>662</v>
      </c>
      <c r="B186" s="2" t="s">
        <v>335</v>
      </c>
      <c r="C186" s="2" t="s">
        <v>336</v>
      </c>
      <c r="D186" s="13" t="s">
        <v>21</v>
      </c>
      <c r="E186" s="10">
        <f>Vasaris!E47+Kovas!E42+Rugpjūtis!E55</f>
        <v>4116.3099999999995</v>
      </c>
      <c r="F186" s="11">
        <f>Vasaris!F47+Kovas!F42+Rugpjūtis!F55</f>
        <v>749</v>
      </c>
      <c r="G186" s="9">
        <v>4</v>
      </c>
      <c r="H186" s="33">
        <v>45338</v>
      </c>
      <c r="I186" s="3" t="s">
        <v>30</v>
      </c>
    </row>
    <row r="187" spans="1:9" ht="25.5" customHeight="1" x14ac:dyDescent="0.25">
      <c r="A187" s="13" t="s">
        <v>663</v>
      </c>
      <c r="B187" s="2" t="s">
        <v>711</v>
      </c>
      <c r="C187" s="2" t="s">
        <v>712</v>
      </c>
      <c r="D187" s="13" t="s">
        <v>713</v>
      </c>
      <c r="E187" s="10">
        <f>Birželis!E26</f>
        <v>4038</v>
      </c>
      <c r="F187" s="11">
        <f>Birželis!F26</f>
        <v>1042</v>
      </c>
      <c r="G187" s="9">
        <v>1</v>
      </c>
      <c r="H187" s="33">
        <v>44807</v>
      </c>
      <c r="I187" s="3" t="s">
        <v>710</v>
      </c>
    </row>
    <row r="188" spans="1:9" ht="25.5" customHeight="1" x14ac:dyDescent="0.25">
      <c r="A188" s="13" t="s">
        <v>764</v>
      </c>
      <c r="B188" s="2" t="s">
        <v>1056</v>
      </c>
      <c r="C188" s="2" t="s">
        <v>1057</v>
      </c>
      <c r="D188" s="13" t="s">
        <v>24</v>
      </c>
      <c r="E188" s="10">
        <f>Spalis!E32</f>
        <v>3818</v>
      </c>
      <c r="F188" s="11">
        <f>Spalis!F32</f>
        <v>561</v>
      </c>
      <c r="G188" s="11">
        <v>13</v>
      </c>
      <c r="H188" s="33">
        <v>45590</v>
      </c>
      <c r="I188" s="3" t="s">
        <v>19</v>
      </c>
    </row>
    <row r="189" spans="1:9" ht="25.5" customHeight="1" x14ac:dyDescent="0.25">
      <c r="A189" s="13" t="s">
        <v>765</v>
      </c>
      <c r="B189" s="2" t="s">
        <v>629</v>
      </c>
      <c r="C189" s="2" t="s">
        <v>630</v>
      </c>
      <c r="D189" s="13" t="s">
        <v>24</v>
      </c>
      <c r="E189" s="10">
        <f>'Gegužė '!E27</f>
        <v>3662.4700000000003</v>
      </c>
      <c r="F189" s="11">
        <f>'Gegužė '!F27</f>
        <v>540</v>
      </c>
      <c r="G189" s="9">
        <v>10</v>
      </c>
      <c r="H189" s="33">
        <v>45415</v>
      </c>
      <c r="I189" s="3" t="s">
        <v>50</v>
      </c>
    </row>
    <row r="190" spans="1:9" ht="24.95" customHeight="1" x14ac:dyDescent="0.25">
      <c r="A190" s="13" t="s">
        <v>766</v>
      </c>
      <c r="B190" s="2" t="s">
        <v>463</v>
      </c>
      <c r="C190" s="2" t="s">
        <v>323</v>
      </c>
      <c r="D190" s="13" t="s">
        <v>324</v>
      </c>
      <c r="E190" s="10">
        <f>Vasaris!E42+Kovas!E90+Balandis!E57</f>
        <v>3549.7</v>
      </c>
      <c r="F190" s="11">
        <f>Vasaris!F42+Kovas!F90+Balandis!F57</f>
        <v>510</v>
      </c>
      <c r="G190" s="9">
        <v>9</v>
      </c>
      <c r="H190" s="33">
        <v>45379</v>
      </c>
      <c r="I190" s="3" t="s">
        <v>16</v>
      </c>
    </row>
    <row r="191" spans="1:9" ht="24.95" customHeight="1" x14ac:dyDescent="0.25">
      <c r="A191" s="13" t="s">
        <v>767</v>
      </c>
      <c r="B191" s="2" t="s">
        <v>444</v>
      </c>
      <c r="C191" s="2" t="s">
        <v>425</v>
      </c>
      <c r="D191" s="3" t="s">
        <v>457</v>
      </c>
      <c r="E191" s="10">
        <f>Kovas!E54+Balandis!E37+'Gegužė '!E77</f>
        <v>3536.93</v>
      </c>
      <c r="F191" s="11">
        <f>Kovas!F54+Balandis!F37+'Gegužė '!F77</f>
        <v>599</v>
      </c>
      <c r="G191" s="9">
        <v>15</v>
      </c>
      <c r="H191" s="33">
        <v>45379</v>
      </c>
      <c r="I191" s="3" t="s">
        <v>16</v>
      </c>
    </row>
    <row r="192" spans="1:9" ht="24.95" customHeight="1" x14ac:dyDescent="0.25">
      <c r="A192" s="13" t="s">
        <v>768</v>
      </c>
      <c r="B192" s="2" t="s">
        <v>1023</v>
      </c>
      <c r="C192" s="2" t="s">
        <v>1024</v>
      </c>
      <c r="D192" s="13" t="s">
        <v>1025</v>
      </c>
      <c r="E192" s="10">
        <f>Spalis!E33</f>
        <v>3476.45</v>
      </c>
      <c r="F192" s="11">
        <f>Spalis!F33</f>
        <v>553</v>
      </c>
      <c r="G192" s="11">
        <v>12</v>
      </c>
      <c r="H192" s="33">
        <v>45576</v>
      </c>
      <c r="I192" s="3" t="s">
        <v>961</v>
      </c>
    </row>
    <row r="193" spans="1:9" ht="24.95" customHeight="1" x14ac:dyDescent="0.25">
      <c r="A193" s="13" t="s">
        <v>769</v>
      </c>
      <c r="B193" s="2" t="s">
        <v>331</v>
      </c>
      <c r="C193" s="2" t="s">
        <v>331</v>
      </c>
      <c r="D193" s="13" t="s">
        <v>10</v>
      </c>
      <c r="E193" s="10">
        <f>Vasaris!E48+Kovas!E45</f>
        <v>3426</v>
      </c>
      <c r="F193" s="11">
        <f>Vasaris!F48+Kovas!F45</f>
        <v>587</v>
      </c>
      <c r="G193" s="9">
        <v>3</v>
      </c>
      <c r="H193" s="33">
        <v>45338</v>
      </c>
      <c r="I193" s="3" t="s">
        <v>332</v>
      </c>
    </row>
    <row r="194" spans="1:9" ht="24.95" customHeight="1" x14ac:dyDescent="0.25">
      <c r="A194" s="13" t="s">
        <v>770</v>
      </c>
      <c r="B194" s="2" t="s">
        <v>445</v>
      </c>
      <c r="C194" s="2" t="s">
        <v>426</v>
      </c>
      <c r="D194" s="13" t="s">
        <v>458</v>
      </c>
      <c r="E194" s="10">
        <f>Kovas!E60+Balandis!E36</f>
        <v>3392.33</v>
      </c>
      <c r="F194" s="11">
        <f>Kovas!F60+Balandis!F36</f>
        <v>540</v>
      </c>
      <c r="G194" s="9">
        <v>12</v>
      </c>
      <c r="H194" s="33">
        <v>45379</v>
      </c>
      <c r="I194" s="3" t="s">
        <v>16</v>
      </c>
    </row>
    <row r="195" spans="1:9" ht="24.95" customHeight="1" x14ac:dyDescent="0.25">
      <c r="A195" s="13" t="s">
        <v>771</v>
      </c>
      <c r="B195" s="2" t="s">
        <v>150</v>
      </c>
      <c r="C195" s="2" t="s">
        <v>150</v>
      </c>
      <c r="D195" s="13" t="s">
        <v>183</v>
      </c>
      <c r="E195" s="10">
        <f>Sausis!E35+Vasaris!E83</f>
        <v>3196</v>
      </c>
      <c r="F195" s="11">
        <f>Sausis!F35+Vasaris!F83</f>
        <v>612</v>
      </c>
      <c r="G195" s="9">
        <v>2</v>
      </c>
      <c r="H195" s="33">
        <v>45259</v>
      </c>
      <c r="I195" s="42" t="s">
        <v>151</v>
      </c>
    </row>
    <row r="196" spans="1:9" ht="24.95" customHeight="1" x14ac:dyDescent="0.25">
      <c r="A196" s="13" t="s">
        <v>772</v>
      </c>
      <c r="B196" s="2" t="s">
        <v>344</v>
      </c>
      <c r="C196" s="2" t="s">
        <v>345</v>
      </c>
      <c r="D196" s="13" t="s">
        <v>346</v>
      </c>
      <c r="E196" s="10">
        <f>Vasaris!E51+Kovas!E44</f>
        <v>3193.9</v>
      </c>
      <c r="F196" s="11">
        <f>Vasaris!F51+Kovas!F44</f>
        <v>530</v>
      </c>
      <c r="G196" s="9">
        <v>7</v>
      </c>
      <c r="H196" s="33">
        <v>45345</v>
      </c>
      <c r="I196" s="3" t="s">
        <v>123</v>
      </c>
    </row>
    <row r="197" spans="1:9" ht="24.95" customHeight="1" x14ac:dyDescent="0.25">
      <c r="A197" s="13" t="s">
        <v>773</v>
      </c>
      <c r="B197" s="44" t="s">
        <v>521</v>
      </c>
      <c r="C197" s="44" t="s">
        <v>521</v>
      </c>
      <c r="D197" s="45" t="s">
        <v>10</v>
      </c>
      <c r="E197" s="10">
        <f>Balandis!E41+'Gegužė '!E37</f>
        <v>3176.9</v>
      </c>
      <c r="F197" s="11">
        <f>Balandis!F41+'Gegužė '!F37</f>
        <v>802</v>
      </c>
      <c r="G197" s="15">
        <v>4</v>
      </c>
      <c r="H197" s="72">
        <v>45387</v>
      </c>
      <c r="I197" s="42" t="s">
        <v>522</v>
      </c>
    </row>
    <row r="198" spans="1:9" ht="24.95" customHeight="1" x14ac:dyDescent="0.25">
      <c r="A198" s="13" t="s">
        <v>774</v>
      </c>
      <c r="B198" s="2" t="s">
        <v>960</v>
      </c>
      <c r="C198" s="2" t="s">
        <v>960</v>
      </c>
      <c r="D198" s="13" t="s">
        <v>21</v>
      </c>
      <c r="E198" s="10">
        <f>Rugsėjis!E33+Spalis!E43</f>
        <v>3170.6800000000003</v>
      </c>
      <c r="F198" s="11">
        <f>Rugsėjis!F33+Spalis!F43</f>
        <v>609</v>
      </c>
      <c r="G198" s="9">
        <v>8</v>
      </c>
      <c r="H198" s="33">
        <v>45548</v>
      </c>
      <c r="I198" s="3" t="s">
        <v>961</v>
      </c>
    </row>
    <row r="199" spans="1:9" ht="24.95" customHeight="1" x14ac:dyDescent="0.25">
      <c r="A199" s="13" t="s">
        <v>775</v>
      </c>
      <c r="B199" s="2" t="s">
        <v>152</v>
      </c>
      <c r="C199" s="2" t="s">
        <v>153</v>
      </c>
      <c r="D199" s="13" t="s">
        <v>32</v>
      </c>
      <c r="E199" s="10">
        <f>Sausis!E37+Vasaris!E69</f>
        <v>3059</v>
      </c>
      <c r="F199" s="11">
        <f>Sausis!F37+Vasaris!F69</f>
        <v>458</v>
      </c>
      <c r="G199" s="9">
        <v>2</v>
      </c>
      <c r="H199" s="33">
        <v>45254</v>
      </c>
      <c r="I199" s="3" t="s">
        <v>25</v>
      </c>
    </row>
    <row r="200" spans="1:9" ht="24.95" customHeight="1" x14ac:dyDescent="0.25">
      <c r="A200" s="13" t="s">
        <v>776</v>
      </c>
      <c r="B200" s="2" t="s">
        <v>320</v>
      </c>
      <c r="C200" s="2" t="s">
        <v>320</v>
      </c>
      <c r="D200" s="13" t="s">
        <v>321</v>
      </c>
      <c r="E200" s="10">
        <f>Vasaris!E52+Kovas!E57+Balandis!E52+'Gegužė '!E84</f>
        <v>3019.4000000000005</v>
      </c>
      <c r="F200" s="11">
        <f>Vasaris!F52+Kovas!F57+Balandis!F52+'Gegužė '!F84</f>
        <v>541</v>
      </c>
      <c r="G200" s="9">
        <v>8</v>
      </c>
      <c r="H200" s="33">
        <v>45379</v>
      </c>
      <c r="I200" s="3" t="s">
        <v>16</v>
      </c>
    </row>
    <row r="201" spans="1:9" ht="24.95" customHeight="1" x14ac:dyDescent="0.25">
      <c r="A201" s="13" t="s">
        <v>777</v>
      </c>
      <c r="B201" s="2" t="s">
        <v>31</v>
      </c>
      <c r="C201" s="2" t="s">
        <v>31</v>
      </c>
      <c r="D201" s="13" t="s">
        <v>10</v>
      </c>
      <c r="E201" s="10">
        <f>Sausis!E59+Vasaris!E77+Kovas!E51+Balandis!E76+'Gegužė '!E49+Birželis!E50+Liepa!E69+Spalis!E73</f>
        <v>2959.75</v>
      </c>
      <c r="F201" s="11">
        <f>Sausis!F59+Vasaris!F77+Kovas!F51+Balandis!F76+'Gegužė '!F49+Birželis!F50+Liepa!F69+Spalis!F73</f>
        <v>820</v>
      </c>
      <c r="G201" s="9">
        <v>4</v>
      </c>
      <c r="H201" s="33">
        <v>44659</v>
      </c>
      <c r="I201" s="3" t="s">
        <v>14</v>
      </c>
    </row>
    <row r="202" spans="1:9" ht="24.95" customHeight="1" x14ac:dyDescent="0.25">
      <c r="A202" s="13" t="s">
        <v>778</v>
      </c>
      <c r="B202" s="2" t="s">
        <v>707</v>
      </c>
      <c r="C202" s="2" t="s">
        <v>708</v>
      </c>
      <c r="D202" s="13" t="s">
        <v>709</v>
      </c>
      <c r="E202" s="10">
        <f>Birželis!E29</f>
        <v>2929</v>
      </c>
      <c r="F202" s="11">
        <f>Birželis!F29</f>
        <v>724</v>
      </c>
      <c r="G202" s="9">
        <v>1</v>
      </c>
      <c r="H202" s="33">
        <v>45214</v>
      </c>
      <c r="I202" s="3" t="s">
        <v>710</v>
      </c>
    </row>
    <row r="203" spans="1:9" ht="24.95" customHeight="1" x14ac:dyDescent="0.25">
      <c r="A203" s="13" t="s">
        <v>779</v>
      </c>
      <c r="B203" s="2" t="s">
        <v>448</v>
      </c>
      <c r="C203" s="2" t="s">
        <v>428</v>
      </c>
      <c r="D203" s="13" t="s">
        <v>21</v>
      </c>
      <c r="E203" s="10">
        <f>Kovas!E47+Balandis!E40+'Gegužė '!E80</f>
        <v>2898.6</v>
      </c>
      <c r="F203" s="11">
        <f>Kovas!F47+Balandis!F40+'Gegužė '!F80</f>
        <v>497</v>
      </c>
      <c r="G203" s="9">
        <v>10</v>
      </c>
      <c r="H203" s="33">
        <v>45379</v>
      </c>
      <c r="I203" s="3" t="s">
        <v>16</v>
      </c>
    </row>
    <row r="204" spans="1:9" ht="24.95" customHeight="1" x14ac:dyDescent="0.25">
      <c r="A204" s="13" t="s">
        <v>780</v>
      </c>
      <c r="B204" s="2" t="s">
        <v>449</v>
      </c>
      <c r="C204" s="2" t="s">
        <v>430</v>
      </c>
      <c r="D204" s="13" t="s">
        <v>24</v>
      </c>
      <c r="E204" s="10">
        <f>Kovas!E49+Balandis!E47+Liepa!E56</f>
        <v>2619.8000000000002</v>
      </c>
      <c r="F204" s="11">
        <f>Kovas!F49+Balandis!F47+Liepa!F56</f>
        <v>455</v>
      </c>
      <c r="G204" s="9">
        <v>6</v>
      </c>
      <c r="H204" s="33">
        <v>45379</v>
      </c>
      <c r="I204" s="3" t="s">
        <v>16</v>
      </c>
    </row>
    <row r="205" spans="1:9" ht="24.95" customHeight="1" x14ac:dyDescent="0.25">
      <c r="A205" s="13" t="s">
        <v>781</v>
      </c>
      <c r="B205" s="2" t="s">
        <v>714</v>
      </c>
      <c r="C205" s="2" t="s">
        <v>715</v>
      </c>
      <c r="D205" s="13" t="s">
        <v>716</v>
      </c>
      <c r="E205" s="10">
        <f>Birželis!E30</f>
        <v>2532</v>
      </c>
      <c r="F205" s="11">
        <f>Birželis!F30</f>
        <v>676</v>
      </c>
      <c r="G205" s="9">
        <v>1</v>
      </c>
      <c r="H205" s="33">
        <v>44716</v>
      </c>
      <c r="I205" s="3" t="s">
        <v>710</v>
      </c>
    </row>
    <row r="206" spans="1:9" ht="24.95" customHeight="1" x14ac:dyDescent="0.25">
      <c r="A206" s="13" t="s">
        <v>782</v>
      </c>
      <c r="B206" s="2" t="s">
        <v>121</v>
      </c>
      <c r="C206" s="2" t="s">
        <v>122</v>
      </c>
      <c r="D206" s="13" t="s">
        <v>20</v>
      </c>
      <c r="E206" s="10">
        <f>Sausis!E62+Vasaris!E88+Kovas!E39+'Gegužė '!E79</f>
        <v>2496.42</v>
      </c>
      <c r="F206" s="11">
        <f>Sausis!F62+Vasaris!F88+Kovas!F39+'Gegužė '!F79</f>
        <v>334</v>
      </c>
      <c r="G206" s="11">
        <v>1</v>
      </c>
      <c r="H206" s="33">
        <v>45128</v>
      </c>
      <c r="I206" s="3" t="s">
        <v>11</v>
      </c>
    </row>
    <row r="207" spans="1:9" ht="24.95" customHeight="1" x14ac:dyDescent="0.25">
      <c r="A207" s="13" t="s">
        <v>783</v>
      </c>
      <c r="B207" s="2" t="s">
        <v>419</v>
      </c>
      <c r="C207" s="2" t="s">
        <v>420</v>
      </c>
      <c r="D207" s="13" t="s">
        <v>8</v>
      </c>
      <c r="E207" s="10">
        <f>Kovas!E62+Balandis!E46+Spalis!E51</f>
        <v>2457</v>
      </c>
      <c r="F207" s="11">
        <f>Kovas!F62+Balandis!F46+Spalis!F51</f>
        <v>484</v>
      </c>
      <c r="G207" s="9">
        <v>4</v>
      </c>
      <c r="H207" s="33">
        <v>45226</v>
      </c>
      <c r="I207" s="3" t="s">
        <v>11</v>
      </c>
    </row>
    <row r="208" spans="1:9" ht="24.95" customHeight="1" x14ac:dyDescent="0.25">
      <c r="A208" s="13" t="s">
        <v>784</v>
      </c>
      <c r="B208" s="2" t="s">
        <v>690</v>
      </c>
      <c r="C208" s="2" t="s">
        <v>691</v>
      </c>
      <c r="D208" s="13" t="s">
        <v>21</v>
      </c>
      <c r="E208" s="10">
        <f>Birželis!E31+Liepa!E60+Rugpjūtis!E77+Rugsėjis!E56</f>
        <v>2428.58</v>
      </c>
      <c r="F208" s="11">
        <f>Birželis!F31+Liepa!F60+Rugpjūtis!F77+Rugsėjis!F56</f>
        <v>439</v>
      </c>
      <c r="G208" s="9">
        <v>10</v>
      </c>
      <c r="H208" s="33">
        <v>45457</v>
      </c>
      <c r="I208" s="3" t="s">
        <v>23</v>
      </c>
    </row>
    <row r="209" spans="1:9" ht="24.95" customHeight="1" x14ac:dyDescent="0.25">
      <c r="A209" s="13" t="s">
        <v>785</v>
      </c>
      <c r="B209" s="2" t="s">
        <v>202</v>
      </c>
      <c r="C209" s="2" t="s">
        <v>203</v>
      </c>
      <c r="D209" s="13" t="s">
        <v>29</v>
      </c>
      <c r="E209" s="10">
        <f>Sausis!E44+Vasaris!E70+Kovas!E65+Birželis!E60</f>
        <v>2389.5</v>
      </c>
      <c r="F209" s="11">
        <f>Sausis!F44+Vasaris!F70+Kovas!F65+Birželis!F60</f>
        <v>584</v>
      </c>
      <c r="G209" s="11">
        <v>5</v>
      </c>
      <c r="H209" s="33">
        <v>45282</v>
      </c>
      <c r="I209" s="3" t="s">
        <v>16</v>
      </c>
    </row>
    <row r="210" spans="1:9" ht="24.95" customHeight="1" x14ac:dyDescent="0.25">
      <c r="A210" s="13" t="s">
        <v>786</v>
      </c>
      <c r="B210" s="2" t="s">
        <v>134</v>
      </c>
      <c r="C210" s="2" t="s">
        <v>135</v>
      </c>
      <c r="D210" s="13" t="s">
        <v>136</v>
      </c>
      <c r="E210" s="10">
        <f>Sausis!E38+Vasaris!E78</f>
        <v>2298.4</v>
      </c>
      <c r="F210" s="11">
        <f>Sausis!F38+Vasaris!F78</f>
        <v>328</v>
      </c>
      <c r="G210" s="9">
        <v>3</v>
      </c>
      <c r="H210" s="33">
        <v>45219</v>
      </c>
      <c r="I210" s="3" t="s">
        <v>137</v>
      </c>
    </row>
    <row r="211" spans="1:9" ht="24.95" customHeight="1" x14ac:dyDescent="0.25">
      <c r="A211" s="13" t="s">
        <v>787</v>
      </c>
      <c r="B211" s="2" t="s">
        <v>900</v>
      </c>
      <c r="C211" s="2" t="s">
        <v>899</v>
      </c>
      <c r="D211" s="13" t="s">
        <v>8</v>
      </c>
      <c r="E211" s="10">
        <f>Rugpjūtis!E29</f>
        <v>2283</v>
      </c>
      <c r="F211" s="11">
        <f>Rugpjūtis!F29</f>
        <v>354</v>
      </c>
      <c r="G211" s="11">
        <v>1</v>
      </c>
      <c r="H211" s="33">
        <v>42713</v>
      </c>
      <c r="I211" s="3" t="s">
        <v>48</v>
      </c>
    </row>
    <row r="212" spans="1:9" ht="24.95" customHeight="1" x14ac:dyDescent="0.25">
      <c r="A212" s="13" t="s">
        <v>788</v>
      </c>
      <c r="B212" s="2" t="s">
        <v>289</v>
      </c>
      <c r="C212" s="2" t="s">
        <v>290</v>
      </c>
      <c r="D212" s="13" t="s">
        <v>21</v>
      </c>
      <c r="E212" s="10">
        <f>Vasaris!E59+Kovas!E67+'Gegužė '!E53+Birželis!E79+Spalis!E56</f>
        <v>2234</v>
      </c>
      <c r="F212" s="11">
        <f>Vasaris!F59+Kovas!F67+'Gegužė '!F53+Birželis!F79+Spalis!F56</f>
        <v>592</v>
      </c>
      <c r="G212" s="11">
        <v>2</v>
      </c>
      <c r="H212" s="33">
        <v>45233</v>
      </c>
      <c r="I212" s="3" t="s">
        <v>23</v>
      </c>
    </row>
    <row r="213" spans="1:9" ht="24.95" customHeight="1" x14ac:dyDescent="0.25">
      <c r="A213" s="13" t="s">
        <v>789</v>
      </c>
      <c r="B213" s="2" t="s">
        <v>129</v>
      </c>
      <c r="C213" s="2" t="s">
        <v>475</v>
      </c>
      <c r="D213" s="13" t="s">
        <v>49</v>
      </c>
      <c r="E213" s="10">
        <f>Sausis!E56+Kovas!E74+Balandis!E49+Liepa!E46</f>
        <v>2195.3900000000003</v>
      </c>
      <c r="F213" s="11">
        <f>Sausis!F56+Kovas!F74+Balandis!F49+Liepa!F46</f>
        <v>561</v>
      </c>
      <c r="G213" s="11">
        <v>4</v>
      </c>
      <c r="H213" s="33">
        <v>45226</v>
      </c>
      <c r="I213" s="3" t="s">
        <v>118</v>
      </c>
    </row>
    <row r="214" spans="1:9" ht="24.95" customHeight="1" x14ac:dyDescent="0.25">
      <c r="A214" s="13" t="s">
        <v>790</v>
      </c>
      <c r="B214" s="2" t="s">
        <v>187</v>
      </c>
      <c r="C214" s="2" t="s">
        <v>188</v>
      </c>
      <c r="D214" s="13" t="s">
        <v>29</v>
      </c>
      <c r="E214" s="10">
        <f>Sausis!E42+Vasaris!E68+Kovas!E77+Balandis!E78</f>
        <v>2187.37</v>
      </c>
      <c r="F214" s="11">
        <f>Sausis!F42+Vasaris!F68+Kovas!F77+Balandis!F78</f>
        <v>494</v>
      </c>
      <c r="G214" s="11">
        <v>5</v>
      </c>
      <c r="H214" s="33">
        <v>45289</v>
      </c>
      <c r="I214" s="3" t="s">
        <v>23</v>
      </c>
    </row>
    <row r="215" spans="1:9" ht="24.95" customHeight="1" x14ac:dyDescent="0.25">
      <c r="A215" s="13" t="s">
        <v>791</v>
      </c>
      <c r="B215" s="2" t="s">
        <v>337</v>
      </c>
      <c r="C215" s="2" t="s">
        <v>338</v>
      </c>
      <c r="D215" s="13" t="s">
        <v>21</v>
      </c>
      <c r="E215" s="10">
        <f>Vasaris!E45</f>
        <v>2132.5300000000002</v>
      </c>
      <c r="F215" s="11">
        <f>Vasaris!F45</f>
        <v>321</v>
      </c>
      <c r="G215" s="11">
        <v>6</v>
      </c>
      <c r="H215" s="33">
        <v>44966</v>
      </c>
      <c r="I215" s="3" t="s">
        <v>30</v>
      </c>
    </row>
    <row r="216" spans="1:9" ht="24.95" customHeight="1" x14ac:dyDescent="0.25">
      <c r="A216" s="13" t="s">
        <v>792</v>
      </c>
      <c r="B216" s="2" t="s">
        <v>34</v>
      </c>
      <c r="C216" s="2" t="s">
        <v>35</v>
      </c>
      <c r="D216" s="13" t="s">
        <v>33</v>
      </c>
      <c r="E216" s="10">
        <f>Sausis!E50+Vasaris!E61+Kovas!E75+Balandis!E63+Birželis!E89+Spalis!E69</f>
        <v>2094.69</v>
      </c>
      <c r="F216" s="11">
        <f>Sausis!F50+Vasaris!F61+Kovas!F75+Balandis!F63+Birželis!F89+Spalis!F69</f>
        <v>631</v>
      </c>
      <c r="G216" s="9">
        <v>3</v>
      </c>
      <c r="H216" s="33">
        <v>44855</v>
      </c>
      <c r="I216" s="3" t="s">
        <v>14</v>
      </c>
    </row>
    <row r="217" spans="1:9" ht="24.95" customHeight="1" x14ac:dyDescent="0.25">
      <c r="A217" s="13" t="s">
        <v>793</v>
      </c>
      <c r="B217" s="2" t="s">
        <v>1052</v>
      </c>
      <c r="C217" s="2" t="s">
        <v>1053</v>
      </c>
      <c r="D217" s="13" t="s">
        <v>51</v>
      </c>
      <c r="E217" s="10">
        <f>Spalis!E36</f>
        <v>2029.3</v>
      </c>
      <c r="F217" s="11">
        <f>Spalis!F36</f>
        <v>361</v>
      </c>
      <c r="G217" s="11">
        <v>11</v>
      </c>
      <c r="H217" s="33">
        <v>45583</v>
      </c>
      <c r="I217" s="3" t="s">
        <v>16</v>
      </c>
    </row>
    <row r="218" spans="1:9" ht="24.95" customHeight="1" x14ac:dyDescent="0.25">
      <c r="A218" s="13" t="s">
        <v>794</v>
      </c>
      <c r="B218" s="2" t="s">
        <v>1060</v>
      </c>
      <c r="C218" s="2" t="s">
        <v>1061</v>
      </c>
      <c r="D218" s="13" t="s">
        <v>8</v>
      </c>
      <c r="E218" s="10">
        <f>Spalis!E37</f>
        <v>2017</v>
      </c>
      <c r="F218" s="11">
        <f>Spalis!F37</f>
        <v>302</v>
      </c>
      <c r="G218" s="11">
        <v>11</v>
      </c>
      <c r="H218" s="33">
        <v>45583</v>
      </c>
      <c r="I218" s="3" t="s">
        <v>19</v>
      </c>
    </row>
    <row r="219" spans="1:9" ht="24.95" customHeight="1" x14ac:dyDescent="0.25">
      <c r="A219" s="13" t="s">
        <v>795</v>
      </c>
      <c r="B219" s="2" t="s">
        <v>738</v>
      </c>
      <c r="C219" s="2" t="s">
        <v>739</v>
      </c>
      <c r="D219" s="13" t="s">
        <v>740</v>
      </c>
      <c r="E219" s="10">
        <f>Birželis!E32</f>
        <v>1997</v>
      </c>
      <c r="F219" s="11">
        <f>Birželis!F32</f>
        <v>489</v>
      </c>
      <c r="G219" s="9">
        <v>1</v>
      </c>
      <c r="H219" s="33">
        <v>42988</v>
      </c>
      <c r="I219" s="3" t="s">
        <v>710</v>
      </c>
    </row>
    <row r="220" spans="1:9" ht="24.95" customHeight="1" x14ac:dyDescent="0.25">
      <c r="A220" s="13" t="s">
        <v>796</v>
      </c>
      <c r="B220" s="2" t="s">
        <v>305</v>
      </c>
      <c r="C220" s="2" t="s">
        <v>306</v>
      </c>
      <c r="D220" s="13" t="s">
        <v>307</v>
      </c>
      <c r="E220" s="10">
        <f>Vasaris!E49</f>
        <v>1916.88</v>
      </c>
      <c r="F220" s="11">
        <f>Vasaris!F49</f>
        <v>339</v>
      </c>
      <c r="G220" s="9">
        <v>6</v>
      </c>
      <c r="H220" s="33">
        <v>45345</v>
      </c>
      <c r="I220" s="3" t="s">
        <v>25</v>
      </c>
    </row>
    <row r="221" spans="1:9" ht="24.95" customHeight="1" x14ac:dyDescent="0.25">
      <c r="A221" s="13" t="s">
        <v>797</v>
      </c>
      <c r="B221" s="2" t="s">
        <v>901</v>
      </c>
      <c r="C221" s="2" t="s">
        <v>902</v>
      </c>
      <c r="D221" s="13" t="s">
        <v>33</v>
      </c>
      <c r="E221" s="10">
        <f>Rugpjūtis!E31</f>
        <v>1863</v>
      </c>
      <c r="F221" s="11">
        <f>Rugpjūtis!F31</f>
        <v>207</v>
      </c>
      <c r="G221" s="11">
        <v>1</v>
      </c>
      <c r="H221" s="33">
        <v>44414</v>
      </c>
      <c r="I221" s="3" t="s">
        <v>285</v>
      </c>
    </row>
    <row r="222" spans="1:9" ht="24.95" customHeight="1" x14ac:dyDescent="0.25">
      <c r="A222" s="13" t="s">
        <v>798</v>
      </c>
      <c r="B222" s="2" t="s">
        <v>606</v>
      </c>
      <c r="C222" s="2" t="s">
        <v>607</v>
      </c>
      <c r="D222" s="13" t="s">
        <v>608</v>
      </c>
      <c r="E222" s="10">
        <f>'Gegužė '!E83+Birželis!E36+Liepa!E61+Rugpjūtis!E76</f>
        <v>1835.3</v>
      </c>
      <c r="F222" s="11">
        <f>'Gegužė '!F83+Birželis!F36+Liepa!F61+Rugpjūtis!F76</f>
        <v>551</v>
      </c>
      <c r="G222" s="9">
        <v>4</v>
      </c>
      <c r="H222" s="33">
        <v>45443</v>
      </c>
      <c r="I222" s="3" t="s">
        <v>285</v>
      </c>
    </row>
    <row r="223" spans="1:9" ht="24.95" customHeight="1" x14ac:dyDescent="0.25">
      <c r="A223" s="13" t="s">
        <v>799</v>
      </c>
      <c r="B223" s="2" t="s">
        <v>233</v>
      </c>
      <c r="C223" s="2" t="s">
        <v>221</v>
      </c>
      <c r="D223" s="13" t="s">
        <v>29</v>
      </c>
      <c r="E223" s="10">
        <f>Sausis!E65+Vasaris!E74+Kovas!E58+'Gegužė '!E57+Birželis!E68+Liepa!E66+Rugsėjis!E48+Spalis!E72</f>
        <v>1834.5</v>
      </c>
      <c r="F223" s="11">
        <f>Sausis!F65+Vasaris!F74+Kovas!F58+'Gegužė '!F57+Birželis!F68+Liepa!F66+Rugsėjis!F48+Spalis!F72</f>
        <v>557</v>
      </c>
      <c r="G223" s="11">
        <v>2</v>
      </c>
      <c r="H223" s="33">
        <v>45317</v>
      </c>
      <c r="I223" s="3" t="s">
        <v>236</v>
      </c>
    </row>
    <row r="224" spans="1:9" ht="24.75" customHeight="1" x14ac:dyDescent="0.25">
      <c r="A224" s="13" t="s">
        <v>800</v>
      </c>
      <c r="B224" s="2" t="s">
        <v>140</v>
      </c>
      <c r="C224" s="2" t="s">
        <v>438</v>
      </c>
      <c r="D224" s="13" t="s">
        <v>21</v>
      </c>
      <c r="E224" s="10">
        <f>Sausis!E53+Birželis!E81+Liepa!E54+Rugpjūtis!E37</f>
        <v>1814.85</v>
      </c>
      <c r="F224" s="11">
        <f>Sausis!F53+Birželis!F81+Liepa!F54+Rugpjūtis!F37</f>
        <v>736</v>
      </c>
      <c r="G224" s="9">
        <v>4</v>
      </c>
      <c r="H224" s="33">
        <v>45240</v>
      </c>
      <c r="I224" s="3" t="s">
        <v>14</v>
      </c>
    </row>
    <row r="225" spans="1:9" ht="24.75" customHeight="1" x14ac:dyDescent="0.25">
      <c r="A225" s="13" t="s">
        <v>801</v>
      </c>
      <c r="B225" s="2" t="s">
        <v>185</v>
      </c>
      <c r="C225" s="2" t="s">
        <v>184</v>
      </c>
      <c r="D225" s="13" t="s">
        <v>186</v>
      </c>
      <c r="E225" s="10">
        <f>Sausis!E46+Vasaris!E64+Kovas!E72+Birželis!E59</f>
        <v>1762.1</v>
      </c>
      <c r="F225" s="11">
        <f>Sausis!F46+Vasaris!F64+Kovas!F72+Birželis!F59</f>
        <v>378</v>
      </c>
      <c r="G225" s="11">
        <v>3</v>
      </c>
      <c r="H225" s="33">
        <v>45275</v>
      </c>
      <c r="I225" s="3" t="s">
        <v>181</v>
      </c>
    </row>
    <row r="226" spans="1:9" ht="24.75" customHeight="1" x14ac:dyDescent="0.25">
      <c r="A226" s="13" t="s">
        <v>802</v>
      </c>
      <c r="B226" s="2" t="s">
        <v>632</v>
      </c>
      <c r="C226" s="2" t="s">
        <v>633</v>
      </c>
      <c r="D226" s="13" t="s">
        <v>8</v>
      </c>
      <c r="E226" s="10">
        <f>'Gegužė '!E34</f>
        <v>1744</v>
      </c>
      <c r="F226" s="11">
        <f>'Gegužė '!F34</f>
        <v>331</v>
      </c>
      <c r="G226" s="9">
        <v>12</v>
      </c>
      <c r="H226" s="33">
        <v>45422</v>
      </c>
      <c r="I226" s="3" t="s">
        <v>52</v>
      </c>
    </row>
    <row r="227" spans="1:9" ht="24.75" customHeight="1" x14ac:dyDescent="0.25">
      <c r="A227" s="13" t="s">
        <v>859</v>
      </c>
      <c r="B227" s="2" t="s">
        <v>845</v>
      </c>
      <c r="C227" s="2" t="s">
        <v>846</v>
      </c>
      <c r="D227" s="13" t="s">
        <v>847</v>
      </c>
      <c r="E227" s="10">
        <f>Liepa!E28+Rugpjūtis!E66</f>
        <v>1663</v>
      </c>
      <c r="F227" s="11">
        <f>Liepa!F28+Rugpjūtis!F66</f>
        <v>306</v>
      </c>
      <c r="G227" s="9">
        <v>9</v>
      </c>
      <c r="H227" s="33">
        <v>45485</v>
      </c>
      <c r="I227" s="3" t="s">
        <v>19</v>
      </c>
    </row>
    <row r="228" spans="1:9" ht="24.75" customHeight="1" x14ac:dyDescent="0.25">
      <c r="A228" s="13" t="s">
        <v>860</v>
      </c>
      <c r="B228" s="2" t="s">
        <v>811</v>
      </c>
      <c r="C228" s="2" t="s">
        <v>812</v>
      </c>
      <c r="D228" s="13" t="s">
        <v>8</v>
      </c>
      <c r="E228" s="10">
        <f>Liepa!E35+Rugsėjis!E35</f>
        <v>1578.1</v>
      </c>
      <c r="F228" s="11">
        <f>Liepa!F35+Rugsėjis!F35</f>
        <v>298</v>
      </c>
      <c r="G228" s="9">
        <v>17</v>
      </c>
      <c r="H228" s="33">
        <v>45506</v>
      </c>
      <c r="I228" s="3" t="s">
        <v>394</v>
      </c>
    </row>
    <row r="229" spans="1:9" ht="24.75" customHeight="1" x14ac:dyDescent="0.25">
      <c r="A229" s="13" t="s">
        <v>861</v>
      </c>
      <c r="B229" s="2" t="s">
        <v>535</v>
      </c>
      <c r="C229" s="2" t="s">
        <v>536</v>
      </c>
      <c r="D229" s="13" t="s">
        <v>8</v>
      </c>
      <c r="E229" s="10">
        <f>Balandis!E73+'Gegužė '!E51+Birželis!E47</f>
        <v>1561.51</v>
      </c>
      <c r="F229" s="11">
        <f>Balandis!F73+'Gegužė '!F51+Birželis!F47</f>
        <v>310</v>
      </c>
      <c r="G229" s="11">
        <v>2</v>
      </c>
      <c r="H229" s="33">
        <v>45401</v>
      </c>
      <c r="I229" s="3" t="s">
        <v>11</v>
      </c>
    </row>
    <row r="230" spans="1:9" ht="24.75" customHeight="1" x14ac:dyDescent="0.25">
      <c r="A230" s="13" t="s">
        <v>862</v>
      </c>
      <c r="B230" s="2" t="s">
        <v>1044</v>
      </c>
      <c r="C230" s="2" t="s">
        <v>1045</v>
      </c>
      <c r="D230" s="13" t="s">
        <v>8</v>
      </c>
      <c r="E230" s="10">
        <f>Spalis!E39</f>
        <v>1534.2</v>
      </c>
      <c r="F230" s="11">
        <f>Spalis!F39</f>
        <v>210</v>
      </c>
      <c r="G230" s="9">
        <v>5</v>
      </c>
      <c r="H230" s="33" t="s">
        <v>322</v>
      </c>
      <c r="I230" s="3" t="s">
        <v>14</v>
      </c>
    </row>
    <row r="231" spans="1:9" ht="24.75" customHeight="1" x14ac:dyDescent="0.25">
      <c r="A231" s="13" t="s">
        <v>863</v>
      </c>
      <c r="B231" s="2" t="s">
        <v>282</v>
      </c>
      <c r="C231" s="2" t="s">
        <v>282</v>
      </c>
      <c r="D231" s="13" t="s">
        <v>10</v>
      </c>
      <c r="E231" s="10">
        <f>Vasaris!E75+Kovas!E64+Birželis!E84+Spalis!E52</f>
        <v>1533.99</v>
      </c>
      <c r="F231" s="11">
        <f>Vasaris!F75+Kovas!F64+Birželis!F84+Spalis!F52</f>
        <v>324</v>
      </c>
      <c r="G231" s="11">
        <v>2</v>
      </c>
      <c r="H231" s="33">
        <v>44974</v>
      </c>
      <c r="I231" s="3" t="s">
        <v>14</v>
      </c>
    </row>
    <row r="232" spans="1:9" ht="24.75" customHeight="1" x14ac:dyDescent="0.25">
      <c r="A232" s="13" t="s">
        <v>864</v>
      </c>
      <c r="B232" s="2" t="s">
        <v>762</v>
      </c>
      <c r="C232" s="2" t="s">
        <v>763</v>
      </c>
      <c r="D232" s="13" t="s">
        <v>21</v>
      </c>
      <c r="E232" s="10">
        <f>Birželis!E39</f>
        <v>1466.7</v>
      </c>
      <c r="F232" s="11">
        <f>Birželis!F39</f>
        <v>321</v>
      </c>
      <c r="G232" s="9">
        <v>2</v>
      </c>
      <c r="H232" s="33">
        <v>45450</v>
      </c>
      <c r="I232" s="3" t="s">
        <v>137</v>
      </c>
    </row>
    <row r="233" spans="1:9" ht="24.75" customHeight="1" x14ac:dyDescent="0.25">
      <c r="A233" s="13" t="s">
        <v>865</v>
      </c>
      <c r="B233" s="2" t="s">
        <v>286</v>
      </c>
      <c r="C233" s="2" t="s">
        <v>287</v>
      </c>
      <c r="D233" s="13" t="s">
        <v>288</v>
      </c>
      <c r="E233" s="10">
        <f>Vasaris!E62+Kovas!E73+'Gegužė '!E64+Liepa!E58+Rugpjūtis!E71</f>
        <v>1396</v>
      </c>
      <c r="F233" s="11">
        <f>Vasaris!F62+Kovas!F73+'Gegužė '!F64+Liepa!F58+Rugpjūtis!F71</f>
        <v>273</v>
      </c>
      <c r="G233" s="9">
        <v>5</v>
      </c>
      <c r="H233" s="33">
        <v>45331</v>
      </c>
      <c r="I233" s="3" t="s">
        <v>236</v>
      </c>
    </row>
    <row r="234" spans="1:9" ht="24.75" customHeight="1" x14ac:dyDescent="0.25">
      <c r="A234" s="13" t="s">
        <v>866</v>
      </c>
      <c r="B234" s="68" t="s">
        <v>303</v>
      </c>
      <c r="C234" s="68" t="s">
        <v>304</v>
      </c>
      <c r="D234" s="69" t="s">
        <v>8</v>
      </c>
      <c r="E234" s="10">
        <f>Vasaris!E84+Kovas!E63+Balandis!E74+'Gegužė '!E74+Birželis!E58</f>
        <v>1389.39</v>
      </c>
      <c r="F234" s="11">
        <f>Vasaris!F84+Kovas!F63+Balandis!F74+'Gegužė '!F74+Birželis!F58</f>
        <v>423</v>
      </c>
      <c r="G234" s="9">
        <v>2</v>
      </c>
      <c r="H234" s="33">
        <v>44400</v>
      </c>
      <c r="I234" s="70" t="s">
        <v>9</v>
      </c>
    </row>
    <row r="235" spans="1:9" ht="24.75" customHeight="1" x14ac:dyDescent="0.25">
      <c r="A235" s="13" t="s">
        <v>867</v>
      </c>
      <c r="B235" s="2" t="s">
        <v>330</v>
      </c>
      <c r="C235" s="2" t="s">
        <v>330</v>
      </c>
      <c r="D235" s="13" t="s">
        <v>10</v>
      </c>
      <c r="E235" s="10">
        <f>Vasaris!E66+Balandis!E77+Birželis!E77+Spalis!E57</f>
        <v>1369.76</v>
      </c>
      <c r="F235" s="11">
        <f>Vasaris!F66+Balandis!F77+Birželis!F77+Spalis!F57</f>
        <v>362</v>
      </c>
      <c r="G235" s="11">
        <v>2</v>
      </c>
      <c r="H235" s="33">
        <v>44834</v>
      </c>
      <c r="I235" s="3" t="s">
        <v>16</v>
      </c>
    </row>
    <row r="236" spans="1:9" ht="24.75" customHeight="1" x14ac:dyDescent="0.25">
      <c r="A236" s="13" t="s">
        <v>868</v>
      </c>
      <c r="B236" s="16" t="s">
        <v>119</v>
      </c>
      <c r="C236" s="2" t="s">
        <v>119</v>
      </c>
      <c r="D236" s="13" t="s">
        <v>120</v>
      </c>
      <c r="E236" s="10">
        <f>Sausis!E58+Vasaris!E80+Birželis!E70+Rugpjūtis!E42</f>
        <v>1338</v>
      </c>
      <c r="F236" s="11">
        <f>Sausis!F58+Vasaris!F80+Birželis!F70+Rugpjūtis!F42</f>
        <v>573</v>
      </c>
      <c r="G236" s="9">
        <v>2</v>
      </c>
      <c r="H236" s="33">
        <v>45121</v>
      </c>
      <c r="I236" s="3" t="s">
        <v>14</v>
      </c>
    </row>
    <row r="237" spans="1:9" ht="24.75" customHeight="1" x14ac:dyDescent="0.25">
      <c r="A237" s="13" t="s">
        <v>869</v>
      </c>
      <c r="B237" s="2" t="s">
        <v>168</v>
      </c>
      <c r="C237" s="2" t="s">
        <v>169</v>
      </c>
      <c r="D237" s="13" t="s">
        <v>24</v>
      </c>
      <c r="E237" s="10">
        <f>Sausis!E43</f>
        <v>1314</v>
      </c>
      <c r="F237" s="11">
        <f>Sausis!F43</f>
        <v>260</v>
      </c>
      <c r="G237" s="11">
        <v>4</v>
      </c>
      <c r="H237" s="33">
        <v>45268</v>
      </c>
      <c r="I237" s="3" t="s">
        <v>19</v>
      </c>
    </row>
    <row r="238" spans="1:9" ht="24.75" customHeight="1" x14ac:dyDescent="0.25">
      <c r="A238" s="13" t="s">
        <v>870</v>
      </c>
      <c r="B238" s="2" t="s">
        <v>1066</v>
      </c>
      <c r="C238" s="2" t="s">
        <v>1067</v>
      </c>
      <c r="D238" s="13" t="s">
        <v>18</v>
      </c>
      <c r="E238" s="10">
        <f>Spalis!E40</f>
        <v>1273.79</v>
      </c>
      <c r="F238" s="11">
        <f>Spalis!F40</f>
        <v>237</v>
      </c>
      <c r="G238" s="11">
        <v>7</v>
      </c>
      <c r="H238" s="33">
        <v>45569</v>
      </c>
      <c r="I238" s="3" t="s">
        <v>23</v>
      </c>
    </row>
    <row r="239" spans="1:9" ht="24.75" customHeight="1" x14ac:dyDescent="0.25">
      <c r="A239" s="13" t="s">
        <v>871</v>
      </c>
      <c r="B239" s="2" t="s">
        <v>726</v>
      </c>
      <c r="C239" s="2" t="s">
        <v>727</v>
      </c>
      <c r="D239" s="13" t="s">
        <v>728</v>
      </c>
      <c r="E239" s="10">
        <f>Birželis!E43</f>
        <v>1259</v>
      </c>
      <c r="F239" s="11">
        <f>Birželis!F43</f>
        <v>516</v>
      </c>
      <c r="G239" s="9">
        <v>1</v>
      </c>
      <c r="H239" s="33">
        <v>44302</v>
      </c>
      <c r="I239" s="3" t="s">
        <v>710</v>
      </c>
    </row>
    <row r="240" spans="1:9" ht="24.75" customHeight="1" x14ac:dyDescent="0.25">
      <c r="A240" s="13" t="s">
        <v>872</v>
      </c>
      <c r="B240" s="2" t="s">
        <v>1026</v>
      </c>
      <c r="C240" s="2" t="s">
        <v>1027</v>
      </c>
      <c r="D240" s="13" t="s">
        <v>8</v>
      </c>
      <c r="E240" s="10">
        <f>Spalis!E42</f>
        <v>1237.5</v>
      </c>
      <c r="F240" s="11">
        <f>Spalis!F42</f>
        <v>322</v>
      </c>
      <c r="G240" s="11">
        <v>3</v>
      </c>
      <c r="H240" s="33">
        <v>45205</v>
      </c>
      <c r="I240" s="3" t="s">
        <v>11</v>
      </c>
    </row>
    <row r="241" spans="1:9" ht="24.75" customHeight="1" x14ac:dyDescent="0.25">
      <c r="A241" s="13" t="s">
        <v>873</v>
      </c>
      <c r="B241" s="2" t="s">
        <v>838</v>
      </c>
      <c r="C241" s="2" t="s">
        <v>839</v>
      </c>
      <c r="D241" s="13" t="s">
        <v>8</v>
      </c>
      <c r="E241" s="10">
        <f>Liepa!E51+Rugpjūtis!E41</f>
        <v>1201.5</v>
      </c>
      <c r="F241" s="11">
        <f>Liepa!F51+Rugpjūtis!F41</f>
        <v>511</v>
      </c>
      <c r="G241" s="9">
        <v>4</v>
      </c>
      <c r="H241" s="33">
        <v>44638</v>
      </c>
      <c r="I241" s="3" t="s">
        <v>11</v>
      </c>
    </row>
    <row r="242" spans="1:9" ht="24.75" customHeight="1" x14ac:dyDescent="0.25">
      <c r="A242" s="13" t="s">
        <v>874</v>
      </c>
      <c r="B242" s="2" t="s">
        <v>687</v>
      </c>
      <c r="C242" s="2" t="s">
        <v>688</v>
      </c>
      <c r="D242" s="13" t="s">
        <v>689</v>
      </c>
      <c r="E242" s="10">
        <f>Birželis!E44</f>
        <v>1171.5</v>
      </c>
      <c r="F242" s="11">
        <f>Birželis!F44</f>
        <v>174</v>
      </c>
      <c r="G242" s="11">
        <v>1</v>
      </c>
      <c r="H242" s="33">
        <v>43609</v>
      </c>
      <c r="I242" s="3" t="s">
        <v>285</v>
      </c>
    </row>
    <row r="243" spans="1:9" ht="24.75" customHeight="1" x14ac:dyDescent="0.25">
      <c r="A243" s="13" t="s">
        <v>875</v>
      </c>
      <c r="B243" s="2" t="s">
        <v>328</v>
      </c>
      <c r="C243" s="2" t="s">
        <v>329</v>
      </c>
      <c r="D243" s="13" t="s">
        <v>8</v>
      </c>
      <c r="E243" s="10">
        <f>Vasaris!E81+Kovas!E52+Spalis!E65</f>
        <v>1151</v>
      </c>
      <c r="F243" s="11">
        <f>Vasaris!F81+Kovas!F52+Spalis!F65</f>
        <v>259</v>
      </c>
      <c r="G243" s="11">
        <v>1</v>
      </c>
      <c r="H243" s="33">
        <v>44967</v>
      </c>
      <c r="I243" s="3" t="s">
        <v>16</v>
      </c>
    </row>
    <row r="244" spans="1:9" ht="24.75" customHeight="1" x14ac:dyDescent="0.25">
      <c r="A244" s="13" t="s">
        <v>876</v>
      </c>
      <c r="B244" s="2" t="s">
        <v>452</v>
      </c>
      <c r="C244" s="2" t="s">
        <v>433</v>
      </c>
      <c r="D244" s="13" t="s">
        <v>33</v>
      </c>
      <c r="E244" s="10">
        <f>Kovas!E56+Balandis!E62</f>
        <v>1121.3</v>
      </c>
      <c r="F244" s="11">
        <f>Kovas!F56+Balandis!F62</f>
        <v>206</v>
      </c>
      <c r="G244" s="9">
        <v>7</v>
      </c>
      <c r="H244" s="33">
        <v>45379</v>
      </c>
      <c r="I244" s="3" t="s">
        <v>16</v>
      </c>
    </row>
    <row r="245" spans="1:9" ht="24.75" customHeight="1" x14ac:dyDescent="0.25">
      <c r="A245" s="13" t="s">
        <v>877</v>
      </c>
      <c r="B245" s="2" t="s">
        <v>836</v>
      </c>
      <c r="C245" s="2" t="s">
        <v>837</v>
      </c>
      <c r="D245" s="13" t="s">
        <v>8</v>
      </c>
      <c r="E245" s="10">
        <f>Liepa!E48+Rugpjūtis!E45</f>
        <v>1115</v>
      </c>
      <c r="F245" s="11">
        <f>Liepa!F48+Rugpjūtis!F45</f>
        <v>461</v>
      </c>
      <c r="G245" s="11">
        <v>4</v>
      </c>
      <c r="H245" s="33">
        <v>44743</v>
      </c>
      <c r="I245" s="3" t="s">
        <v>11</v>
      </c>
    </row>
    <row r="246" spans="1:9" ht="24.75" customHeight="1" x14ac:dyDescent="0.25">
      <c r="A246" s="13" t="s">
        <v>878</v>
      </c>
      <c r="B246" s="2" t="s">
        <v>834</v>
      </c>
      <c r="C246" s="2" t="s">
        <v>835</v>
      </c>
      <c r="D246" s="13" t="s">
        <v>8</v>
      </c>
      <c r="E246" s="10">
        <f>Liepa!E45+Rugpjūtis!E49</f>
        <v>1082</v>
      </c>
      <c r="F246" s="11">
        <f>Liepa!F45+Rugpjūtis!F49</f>
        <v>460</v>
      </c>
      <c r="G246" s="9">
        <v>4</v>
      </c>
      <c r="H246" s="33">
        <v>45212</v>
      </c>
      <c r="I246" s="3" t="s">
        <v>11</v>
      </c>
    </row>
    <row r="247" spans="1:9" ht="24.75" customHeight="1" x14ac:dyDescent="0.25">
      <c r="A247" s="13" t="s">
        <v>879</v>
      </c>
      <c r="B247" s="2" t="s">
        <v>418</v>
      </c>
      <c r="C247" s="2" t="s">
        <v>474</v>
      </c>
      <c r="D247" s="13" t="s">
        <v>8</v>
      </c>
      <c r="E247" s="10">
        <f>Kovas!E48</f>
        <v>1072.32</v>
      </c>
      <c r="F247" s="11">
        <f>Kovas!F48</f>
        <v>133</v>
      </c>
      <c r="G247" s="9">
        <v>2</v>
      </c>
      <c r="H247" s="33">
        <v>45219</v>
      </c>
      <c r="I247" s="3" t="s">
        <v>118</v>
      </c>
    </row>
    <row r="248" spans="1:9" ht="24.75" customHeight="1" x14ac:dyDescent="0.25">
      <c r="A248" s="13" t="s">
        <v>880</v>
      </c>
      <c r="B248" s="2" t="s">
        <v>671</v>
      </c>
      <c r="C248" s="2" t="s">
        <v>672</v>
      </c>
      <c r="D248" s="13" t="s">
        <v>21</v>
      </c>
      <c r="E248" s="10">
        <f>Birželis!E63+Liepa!E47</f>
        <v>1067</v>
      </c>
      <c r="F248" s="11">
        <f>Birželis!F63+Liepa!F47</f>
        <v>460</v>
      </c>
      <c r="G248" s="11">
        <v>4</v>
      </c>
      <c r="H248" s="33">
        <v>45184</v>
      </c>
      <c r="I248" s="3" t="s">
        <v>14</v>
      </c>
    </row>
    <row r="249" spans="1:9" ht="24.75" customHeight="1" x14ac:dyDescent="0.25">
      <c r="A249" s="13" t="s">
        <v>925</v>
      </c>
      <c r="B249" s="2" t="s">
        <v>537</v>
      </c>
      <c r="C249" s="2" t="s">
        <v>538</v>
      </c>
      <c r="D249" s="13" t="s">
        <v>539</v>
      </c>
      <c r="E249" s="10">
        <f>Balandis!E81+'Gegužė '!E42</f>
        <v>1057.6399999999999</v>
      </c>
      <c r="F249" s="11">
        <f>Balandis!F81+'Gegužė '!F42</f>
        <v>223</v>
      </c>
      <c r="G249" s="11">
        <v>3</v>
      </c>
      <c r="H249" s="33">
        <v>45408</v>
      </c>
      <c r="I249" s="3" t="s">
        <v>9</v>
      </c>
    </row>
    <row r="250" spans="1:9" ht="24.75" customHeight="1" x14ac:dyDescent="0.25">
      <c r="A250" s="13" t="s">
        <v>926</v>
      </c>
      <c r="B250" s="124" t="s">
        <v>1064</v>
      </c>
      <c r="C250" s="124" t="s">
        <v>1065</v>
      </c>
      <c r="D250" s="13" t="s">
        <v>21</v>
      </c>
      <c r="E250" s="10">
        <f>Spalis!E44</f>
        <v>1056.4000000000001</v>
      </c>
      <c r="F250" s="11">
        <f>Spalis!F44</f>
        <v>177</v>
      </c>
      <c r="G250" s="11">
        <v>5</v>
      </c>
      <c r="H250" s="33">
        <v>45576</v>
      </c>
      <c r="I250" s="3" t="s">
        <v>30</v>
      </c>
    </row>
    <row r="251" spans="1:9" ht="24.75" customHeight="1" x14ac:dyDescent="0.25">
      <c r="A251" s="13" t="s">
        <v>927</v>
      </c>
      <c r="B251" s="2" t="s">
        <v>676</v>
      </c>
      <c r="C251" s="2" t="s">
        <v>677</v>
      </c>
      <c r="D251" s="13" t="s">
        <v>678</v>
      </c>
      <c r="E251" s="10">
        <f>Birželis!E72+Liepa!E42</f>
        <v>1047</v>
      </c>
      <c r="F251" s="11">
        <f>Birželis!F72+Liepa!F42</f>
        <v>472</v>
      </c>
      <c r="G251" s="11">
        <v>4</v>
      </c>
      <c r="H251" s="33">
        <v>44925</v>
      </c>
      <c r="I251" s="3" t="s">
        <v>15</v>
      </c>
    </row>
    <row r="252" spans="1:9" ht="24.75" customHeight="1" x14ac:dyDescent="0.25">
      <c r="A252" s="13" t="s">
        <v>928</v>
      </c>
      <c r="B252" s="2" t="s">
        <v>681</v>
      </c>
      <c r="C252" s="2" t="s">
        <v>682</v>
      </c>
      <c r="D252" s="13" t="s">
        <v>21</v>
      </c>
      <c r="E252" s="10">
        <f>Birželis!E45</f>
        <v>1012</v>
      </c>
      <c r="F252" s="11">
        <f>Birželis!F45</f>
        <v>478</v>
      </c>
      <c r="G252" s="11">
        <v>4</v>
      </c>
      <c r="H252" s="33">
        <v>45045</v>
      </c>
      <c r="I252" s="3" t="s">
        <v>15</v>
      </c>
    </row>
    <row r="253" spans="1:9" ht="24.75" customHeight="1" x14ac:dyDescent="0.25">
      <c r="A253" s="13" t="s">
        <v>929</v>
      </c>
      <c r="B253" s="2" t="s">
        <v>27</v>
      </c>
      <c r="C253" s="2" t="s">
        <v>28</v>
      </c>
      <c r="D253" s="13" t="s">
        <v>18</v>
      </c>
      <c r="E253" s="10">
        <f>Sausis!E52+Vasaris!E72+'Gegužė '!E67+Spalis!E60</f>
        <v>976.37</v>
      </c>
      <c r="F253" s="11">
        <f>Sausis!F52+Vasaris!F72+'Gegužė '!F67+Spalis!F60</f>
        <v>309</v>
      </c>
      <c r="G253" s="9">
        <v>1</v>
      </c>
      <c r="H253" s="33">
        <v>44602</v>
      </c>
      <c r="I253" s="3" t="s">
        <v>23</v>
      </c>
    </row>
    <row r="254" spans="1:9" ht="24.75" customHeight="1" x14ac:dyDescent="0.25">
      <c r="A254" s="13" t="s">
        <v>930</v>
      </c>
      <c r="B254" s="2" t="s">
        <v>552</v>
      </c>
      <c r="C254" s="2" t="s">
        <v>553</v>
      </c>
      <c r="D254" s="13" t="s">
        <v>554</v>
      </c>
      <c r="E254" s="10">
        <f>Balandis!E55+'Gegužė '!E54</f>
        <v>944</v>
      </c>
      <c r="F254" s="11">
        <f>Balandis!F55+'Gegužė '!F54</f>
        <v>166</v>
      </c>
      <c r="G254" s="11">
        <v>7</v>
      </c>
      <c r="H254" s="33">
        <v>45387</v>
      </c>
      <c r="I254" s="3" t="s">
        <v>555</v>
      </c>
    </row>
    <row r="255" spans="1:9" ht="24.75" customHeight="1" x14ac:dyDescent="0.25">
      <c r="A255" s="13" t="s">
        <v>931</v>
      </c>
      <c r="B255" s="2" t="s">
        <v>723</v>
      </c>
      <c r="C255" s="2" t="s">
        <v>724</v>
      </c>
      <c r="D255" s="13" t="s">
        <v>725</v>
      </c>
      <c r="E255" s="10">
        <f>Birželis!E46</f>
        <v>900</v>
      </c>
      <c r="F255" s="11">
        <f>Birželis!F46</f>
        <v>102</v>
      </c>
      <c r="G255" s="9" t="s">
        <v>55</v>
      </c>
      <c r="H255" s="33">
        <v>44350</v>
      </c>
      <c r="I255" s="3" t="s">
        <v>710</v>
      </c>
    </row>
    <row r="256" spans="1:9" ht="24.75" customHeight="1" x14ac:dyDescent="0.25">
      <c r="A256" s="13" t="s">
        <v>932</v>
      </c>
      <c r="B256" s="2" t="s">
        <v>470</v>
      </c>
      <c r="C256" s="2" t="s">
        <v>471</v>
      </c>
      <c r="D256" s="13" t="s">
        <v>21</v>
      </c>
      <c r="E256" s="10">
        <f>Kovas!E55+'Gegužė '!E66</f>
        <v>870.5</v>
      </c>
      <c r="F256" s="11">
        <f>Kovas!F55+'Gegužė '!F66</f>
        <v>225</v>
      </c>
      <c r="G256" s="9">
        <v>4</v>
      </c>
      <c r="H256" s="33">
        <v>45352</v>
      </c>
      <c r="I256" s="3" t="s">
        <v>23</v>
      </c>
    </row>
    <row r="257" spans="1:9" ht="24.75" customHeight="1" x14ac:dyDescent="0.25">
      <c r="A257" s="13" t="s">
        <v>933</v>
      </c>
      <c r="B257" s="2" t="s">
        <v>732</v>
      </c>
      <c r="C257" s="2" t="s">
        <v>733</v>
      </c>
      <c r="D257" s="13" t="s">
        <v>734</v>
      </c>
      <c r="E257" s="10">
        <f>Birželis!E52</f>
        <v>791</v>
      </c>
      <c r="F257" s="11">
        <f>Birželis!F52</f>
        <v>215</v>
      </c>
      <c r="G257" s="9">
        <v>1</v>
      </c>
      <c r="H257" s="33">
        <v>44080</v>
      </c>
      <c r="I257" s="3" t="s">
        <v>710</v>
      </c>
    </row>
    <row r="258" spans="1:9" ht="24.75" customHeight="1" x14ac:dyDescent="0.25">
      <c r="A258" s="13" t="s">
        <v>934</v>
      </c>
      <c r="B258" s="2" t="s">
        <v>683</v>
      </c>
      <c r="C258" s="2" t="s">
        <v>684</v>
      </c>
      <c r="D258" s="13" t="s">
        <v>24</v>
      </c>
      <c r="E258" s="10">
        <f>Birželis!E53</f>
        <v>698.5</v>
      </c>
      <c r="F258" s="11">
        <f>Birželis!F53</f>
        <v>301</v>
      </c>
      <c r="G258" s="11">
        <v>4</v>
      </c>
      <c r="H258" s="33">
        <v>45163</v>
      </c>
      <c r="I258" s="3" t="s">
        <v>15</v>
      </c>
    </row>
    <row r="259" spans="1:9" ht="24.75" customHeight="1" x14ac:dyDescent="0.25">
      <c r="A259" s="13" t="s">
        <v>935</v>
      </c>
      <c r="B259" s="2" t="s">
        <v>729</v>
      </c>
      <c r="C259" s="2" t="s">
        <v>730</v>
      </c>
      <c r="D259" s="13" t="s">
        <v>731</v>
      </c>
      <c r="E259" s="10">
        <f>Birželis!E56</f>
        <v>668</v>
      </c>
      <c r="F259" s="11">
        <f>Birželis!F56</f>
        <v>182</v>
      </c>
      <c r="G259" s="9">
        <v>1</v>
      </c>
      <c r="H259" s="33">
        <v>44114</v>
      </c>
      <c r="I259" s="3" t="s">
        <v>710</v>
      </c>
    </row>
    <row r="260" spans="1:9" ht="24.75" customHeight="1" x14ac:dyDescent="0.25">
      <c r="A260" s="13" t="s">
        <v>936</v>
      </c>
      <c r="B260" s="16" t="s">
        <v>421</v>
      </c>
      <c r="C260" s="2" t="s">
        <v>476</v>
      </c>
      <c r="D260" s="13" t="s">
        <v>8</v>
      </c>
      <c r="E260" s="10">
        <f>Kovas!E86+Balandis!E56</f>
        <v>663.09999999999991</v>
      </c>
      <c r="F260" s="11">
        <f>Kovas!F86+Balandis!F56</f>
        <v>134</v>
      </c>
      <c r="G260" s="9">
        <v>4</v>
      </c>
      <c r="H260" s="33">
        <v>45072</v>
      </c>
      <c r="I260" s="3" t="s">
        <v>9</v>
      </c>
    </row>
    <row r="261" spans="1:9" ht="24.75" customHeight="1" x14ac:dyDescent="0.25">
      <c r="A261" s="13" t="s">
        <v>937</v>
      </c>
      <c r="B261" s="2" t="s">
        <v>813</v>
      </c>
      <c r="C261" s="2" t="s">
        <v>814</v>
      </c>
      <c r="D261" s="13" t="s">
        <v>8</v>
      </c>
      <c r="E261" s="10">
        <f>Liepa!E41</f>
        <v>655.5</v>
      </c>
      <c r="F261" s="11">
        <f>Liepa!F41</f>
        <v>97</v>
      </c>
      <c r="G261" s="9">
        <v>1</v>
      </c>
      <c r="H261" s="33">
        <v>44953</v>
      </c>
      <c r="I261" s="3" t="s">
        <v>14</v>
      </c>
    </row>
    <row r="262" spans="1:9" ht="24.75" customHeight="1" x14ac:dyDescent="0.25">
      <c r="A262" s="13" t="s">
        <v>938</v>
      </c>
      <c r="B262" s="2" t="s">
        <v>415</v>
      </c>
      <c r="C262" s="2" t="s">
        <v>416</v>
      </c>
      <c r="D262" s="13" t="s">
        <v>21</v>
      </c>
      <c r="E262" s="10">
        <f>Kovas!E59</f>
        <v>592</v>
      </c>
      <c r="F262" s="11">
        <f>Kovas!F59</f>
        <v>104</v>
      </c>
      <c r="G262" s="9">
        <v>1</v>
      </c>
      <c r="H262" s="33">
        <v>45170</v>
      </c>
      <c r="I262" s="3" t="s">
        <v>23</v>
      </c>
    </row>
    <row r="263" spans="1:9" ht="24.75" customHeight="1" x14ac:dyDescent="0.25">
      <c r="A263" s="13" t="s">
        <v>939</v>
      </c>
      <c r="B263" s="2" t="s">
        <v>1028</v>
      </c>
      <c r="C263" s="2" t="s">
        <v>1029</v>
      </c>
      <c r="D263" s="13" t="s">
        <v>8</v>
      </c>
      <c r="E263" s="10">
        <f>Spalis!E53</f>
        <v>588</v>
      </c>
      <c r="F263" s="11">
        <f>Spalis!F53</f>
        <v>147</v>
      </c>
      <c r="G263" s="9">
        <v>1</v>
      </c>
      <c r="H263" s="33">
        <v>44981</v>
      </c>
      <c r="I263" s="3" t="s">
        <v>833</v>
      </c>
    </row>
    <row r="264" spans="1:9" ht="24.75" customHeight="1" x14ac:dyDescent="0.25">
      <c r="A264" s="13" t="s">
        <v>940</v>
      </c>
      <c r="B264" s="2" t="s">
        <v>560</v>
      </c>
      <c r="C264" s="2" t="s">
        <v>559</v>
      </c>
      <c r="D264" s="13" t="s">
        <v>554</v>
      </c>
      <c r="E264" s="10">
        <f>Balandis!E59+'Gegužė '!E73</f>
        <v>585.78</v>
      </c>
      <c r="F264" s="11">
        <f>Balandis!F59+'Gegužė '!F73</f>
        <v>142</v>
      </c>
      <c r="G264" s="11">
        <v>5</v>
      </c>
      <c r="H264" s="33">
        <v>45401</v>
      </c>
      <c r="I264" s="3" t="s">
        <v>181</v>
      </c>
    </row>
    <row r="265" spans="1:9" ht="24.75" customHeight="1" x14ac:dyDescent="0.25">
      <c r="A265" s="13" t="s">
        <v>941</v>
      </c>
      <c r="B265" s="2" t="s">
        <v>333</v>
      </c>
      <c r="C265" s="2" t="s">
        <v>334</v>
      </c>
      <c r="D265" s="13" t="s">
        <v>18</v>
      </c>
      <c r="E265" s="10">
        <f>Vasaris!E63</f>
        <v>563.16</v>
      </c>
      <c r="F265" s="11">
        <f>Vasaris!F63</f>
        <v>103</v>
      </c>
      <c r="G265" s="9">
        <v>4</v>
      </c>
      <c r="H265" s="33">
        <v>45324</v>
      </c>
      <c r="I265" s="3" t="s">
        <v>50</v>
      </c>
    </row>
    <row r="266" spans="1:9" ht="24.75" customHeight="1" x14ac:dyDescent="0.25">
      <c r="A266" s="13" t="s">
        <v>942</v>
      </c>
      <c r="B266" s="2" t="s">
        <v>450</v>
      </c>
      <c r="C266" s="2" t="s">
        <v>431</v>
      </c>
      <c r="D266" s="13" t="s">
        <v>288</v>
      </c>
      <c r="E266" s="10">
        <f>Kovas!E83+Balandis!E61</f>
        <v>536.29999999999995</v>
      </c>
      <c r="F266" s="11">
        <f>Kovas!F83+Balandis!F61</f>
        <v>99</v>
      </c>
      <c r="G266" s="9">
        <v>5</v>
      </c>
      <c r="H266" s="33">
        <v>45379</v>
      </c>
      <c r="I266" s="3" t="s">
        <v>16</v>
      </c>
    </row>
    <row r="267" spans="1:9" ht="24.75" customHeight="1" x14ac:dyDescent="0.25">
      <c r="A267" s="13" t="s">
        <v>943</v>
      </c>
      <c r="B267" s="2" t="s">
        <v>717</v>
      </c>
      <c r="C267" s="2" t="s">
        <v>718</v>
      </c>
      <c r="D267" s="13" t="s">
        <v>719</v>
      </c>
      <c r="E267" s="10">
        <f>Birželis!E61</f>
        <v>536</v>
      </c>
      <c r="F267" s="11">
        <f>Birželis!F61</f>
        <v>167</v>
      </c>
      <c r="G267" s="9">
        <v>1</v>
      </c>
      <c r="H267" s="33">
        <v>44431</v>
      </c>
      <c r="I267" s="3" t="s">
        <v>710</v>
      </c>
    </row>
    <row r="268" spans="1:9" ht="24.75" customHeight="1" x14ac:dyDescent="0.25">
      <c r="A268" s="13" t="s">
        <v>944</v>
      </c>
      <c r="B268" s="2" t="s">
        <v>679</v>
      </c>
      <c r="C268" s="2" t="s">
        <v>680</v>
      </c>
      <c r="D268" s="13" t="s">
        <v>12</v>
      </c>
      <c r="E268" s="10">
        <f>Birželis!E64</f>
        <v>503.3</v>
      </c>
      <c r="F268" s="11">
        <f>Birželis!F64</f>
        <v>242</v>
      </c>
      <c r="G268" s="11">
        <v>4</v>
      </c>
      <c r="H268" s="33">
        <v>44981</v>
      </c>
      <c r="I268" s="3" t="s">
        <v>15</v>
      </c>
    </row>
    <row r="269" spans="1:9" ht="24.75" customHeight="1" x14ac:dyDescent="0.25">
      <c r="A269" s="13" t="s">
        <v>945</v>
      </c>
      <c r="B269" s="2" t="s">
        <v>735</v>
      </c>
      <c r="C269" s="2" t="s">
        <v>736</v>
      </c>
      <c r="D269" s="13" t="s">
        <v>737</v>
      </c>
      <c r="E269" s="10">
        <f>Birželis!E65</f>
        <v>501</v>
      </c>
      <c r="F269" s="11">
        <f>Birželis!F65</f>
        <v>153</v>
      </c>
      <c r="G269" s="9">
        <v>1</v>
      </c>
      <c r="H269" s="33">
        <v>43435</v>
      </c>
      <c r="I269" s="3" t="s">
        <v>710</v>
      </c>
    </row>
    <row r="270" spans="1:9" ht="24.75" customHeight="1" x14ac:dyDescent="0.25">
      <c r="A270" s="13" t="s">
        <v>946</v>
      </c>
      <c r="B270" s="2" t="s">
        <v>175</v>
      </c>
      <c r="C270" s="2" t="s">
        <v>176</v>
      </c>
      <c r="D270" s="13" t="s">
        <v>177</v>
      </c>
      <c r="E270" s="10">
        <f>Sausis!E45+Vasaris!E82</f>
        <v>499</v>
      </c>
      <c r="F270" s="11">
        <f>Sausis!F45+Vasaris!F82</f>
        <v>100</v>
      </c>
      <c r="G270" s="9">
        <v>1</v>
      </c>
      <c r="H270" s="33">
        <v>45275</v>
      </c>
      <c r="I270" s="3" t="s">
        <v>30</v>
      </c>
    </row>
    <row r="271" spans="1:9" ht="24.75" customHeight="1" x14ac:dyDescent="0.25">
      <c r="A271" s="13" t="s">
        <v>990</v>
      </c>
      <c r="B271" s="2" t="s">
        <v>124</v>
      </c>
      <c r="C271" s="2" t="s">
        <v>125</v>
      </c>
      <c r="D271" s="13" t="s">
        <v>117</v>
      </c>
      <c r="E271" s="10">
        <f>Sausis!E61+Kovas!E82+'Gegužė '!E59+Birželis!E93</f>
        <v>470.5</v>
      </c>
      <c r="F271" s="11">
        <f>Sausis!F61+Kovas!F82+'Gegužė '!F59+Birželis!F93</f>
        <v>94</v>
      </c>
      <c r="G271" s="11">
        <v>1</v>
      </c>
      <c r="H271" s="33">
        <v>45191</v>
      </c>
      <c r="I271" s="3" t="s">
        <v>23</v>
      </c>
    </row>
    <row r="272" spans="1:9" ht="24.75" customHeight="1" x14ac:dyDescent="0.25">
      <c r="A272" s="13" t="s">
        <v>991</v>
      </c>
      <c r="B272" s="2" t="s">
        <v>748</v>
      </c>
      <c r="C272" s="2" t="s">
        <v>749</v>
      </c>
      <c r="D272" s="13" t="s">
        <v>750</v>
      </c>
      <c r="E272" s="10">
        <f>Birželis!E67</f>
        <v>444</v>
      </c>
      <c r="F272" s="11">
        <f>Birželis!F67</f>
        <v>111</v>
      </c>
      <c r="G272" s="11">
        <v>1</v>
      </c>
      <c r="H272" s="33">
        <v>45156</v>
      </c>
      <c r="I272" s="3" t="s">
        <v>22</v>
      </c>
    </row>
    <row r="273" spans="1:9" ht="24.75" customHeight="1" x14ac:dyDescent="0.25">
      <c r="A273" s="13" t="s">
        <v>992</v>
      </c>
      <c r="B273" s="2" t="s">
        <v>180</v>
      </c>
      <c r="C273" s="2" t="s">
        <v>180</v>
      </c>
      <c r="D273" s="13" t="s">
        <v>182</v>
      </c>
      <c r="E273" s="10">
        <f>Sausis!E49+Vasaris!E79</f>
        <v>429</v>
      </c>
      <c r="F273" s="11">
        <f>Sausis!F49+Vasaris!F79</f>
        <v>82</v>
      </c>
      <c r="G273" s="11">
        <v>1</v>
      </c>
      <c r="H273" s="33">
        <v>45268</v>
      </c>
      <c r="I273" s="3" t="s">
        <v>181</v>
      </c>
    </row>
    <row r="274" spans="1:9" ht="24.75" customHeight="1" x14ac:dyDescent="0.25">
      <c r="A274" s="13" t="s">
        <v>993</v>
      </c>
      <c r="B274" s="2" t="s">
        <v>461</v>
      </c>
      <c r="C274" s="2" t="s">
        <v>462</v>
      </c>
      <c r="D274" s="13" t="s">
        <v>20</v>
      </c>
      <c r="E274" s="10">
        <f>Kovas!E81+Spalis!E59</f>
        <v>420</v>
      </c>
      <c r="F274" s="11">
        <f>Kovas!F81+Spalis!F59</f>
        <v>105</v>
      </c>
      <c r="G274" s="9">
        <v>1</v>
      </c>
      <c r="H274" s="33">
        <v>45012</v>
      </c>
      <c r="I274" s="3" t="s">
        <v>16</v>
      </c>
    </row>
    <row r="275" spans="1:9" ht="24.75" customHeight="1" x14ac:dyDescent="0.25">
      <c r="A275" s="13" t="s">
        <v>994</v>
      </c>
      <c r="B275" s="2" t="s">
        <v>840</v>
      </c>
      <c r="C275" s="2" t="s">
        <v>841</v>
      </c>
      <c r="D275" s="13" t="s">
        <v>842</v>
      </c>
      <c r="E275" s="10">
        <f>Liepa!E55+Rugpjūtis!E74</f>
        <v>407.5</v>
      </c>
      <c r="F275" s="11">
        <f>Liepa!F55+Rugpjūtis!F74</f>
        <v>172</v>
      </c>
      <c r="G275" s="9">
        <v>4</v>
      </c>
      <c r="H275" s="33">
        <v>44652</v>
      </c>
      <c r="I275" s="3" t="s">
        <v>118</v>
      </c>
    </row>
    <row r="276" spans="1:9" ht="24.75" customHeight="1" x14ac:dyDescent="0.25">
      <c r="A276" s="13" t="s">
        <v>995</v>
      </c>
      <c r="B276" s="2" t="s">
        <v>597</v>
      </c>
      <c r="C276" s="2" t="s">
        <v>598</v>
      </c>
      <c r="D276" s="13" t="s">
        <v>599</v>
      </c>
      <c r="E276" s="10">
        <f>'Gegužė '!E60+Birželis!E86</f>
        <v>406.9</v>
      </c>
      <c r="F276" s="11">
        <f>'Gegužė '!F60+Birželis!F86</f>
        <v>171</v>
      </c>
      <c r="G276" s="9">
        <v>4</v>
      </c>
      <c r="H276" s="33">
        <v>44645</v>
      </c>
      <c r="I276" s="3" t="s">
        <v>14</v>
      </c>
    </row>
    <row r="277" spans="1:9" ht="24.75" customHeight="1" x14ac:dyDescent="0.25">
      <c r="A277" s="13" t="s">
        <v>996</v>
      </c>
      <c r="B277" s="2" t="s">
        <v>704</v>
      </c>
      <c r="C277" s="2" t="s">
        <v>705</v>
      </c>
      <c r="D277" s="13" t="s">
        <v>706</v>
      </c>
      <c r="E277" s="10">
        <f>Birželis!E71</f>
        <v>400</v>
      </c>
      <c r="F277" s="11">
        <f>Birželis!F71</f>
        <v>80</v>
      </c>
      <c r="G277" s="11">
        <v>1</v>
      </c>
      <c r="H277" s="33">
        <v>44655</v>
      </c>
      <c r="I277" s="3" t="s">
        <v>16</v>
      </c>
    </row>
    <row r="278" spans="1:9" ht="24.75" customHeight="1" x14ac:dyDescent="0.25">
      <c r="A278" s="13" t="s">
        <v>997</v>
      </c>
      <c r="B278" s="2" t="s">
        <v>923</v>
      </c>
      <c r="C278" s="2" t="s">
        <v>924</v>
      </c>
      <c r="D278" s="13" t="s">
        <v>18</v>
      </c>
      <c r="E278" s="10">
        <f>Rugpjūtis!E62+Rugsėjis!E49+Spalis!E71</f>
        <v>391.19</v>
      </c>
      <c r="F278" s="11">
        <f>Rugpjūtis!F62+Rugsėjis!F49+Spalis!F71</f>
        <v>82</v>
      </c>
      <c r="G278" s="9">
        <v>3</v>
      </c>
      <c r="H278" s="33">
        <v>45534</v>
      </c>
      <c r="I278" s="3" t="s">
        <v>50</v>
      </c>
    </row>
    <row r="279" spans="1:9" ht="24.75" customHeight="1" x14ac:dyDescent="0.25">
      <c r="A279" s="13" t="s">
        <v>998</v>
      </c>
      <c r="B279" s="2" t="s">
        <v>695</v>
      </c>
      <c r="C279" s="2" t="s">
        <v>695</v>
      </c>
      <c r="D279" s="13" t="s">
        <v>696</v>
      </c>
      <c r="E279" s="10">
        <f>Birželis!E73</f>
        <v>372</v>
      </c>
      <c r="F279" s="11">
        <f>Birželis!F73</f>
        <v>93</v>
      </c>
      <c r="G279" s="11">
        <v>1</v>
      </c>
      <c r="H279" s="33">
        <v>44316</v>
      </c>
      <c r="I279" s="3" t="s">
        <v>16</v>
      </c>
    </row>
    <row r="280" spans="1:9" ht="24.75" customHeight="1" x14ac:dyDescent="0.25">
      <c r="A280" s="13" t="s">
        <v>999</v>
      </c>
      <c r="B280" s="2" t="s">
        <v>962</v>
      </c>
      <c r="C280" s="2" t="s">
        <v>962</v>
      </c>
      <c r="D280" s="13" t="s">
        <v>24</v>
      </c>
      <c r="E280" s="10">
        <f>Rugsėjis!E39</f>
        <v>367.83</v>
      </c>
      <c r="F280" s="11">
        <f>Rugsėjis!F39</f>
        <v>78</v>
      </c>
      <c r="G280" s="9">
        <v>9</v>
      </c>
      <c r="H280" s="33">
        <v>45541</v>
      </c>
      <c r="I280" s="3" t="s">
        <v>963</v>
      </c>
    </row>
    <row r="281" spans="1:9" ht="24.75" customHeight="1" x14ac:dyDescent="0.25">
      <c r="A281" s="13" t="s">
        <v>1000</v>
      </c>
      <c r="B281" s="16" t="s">
        <v>720</v>
      </c>
      <c r="C281" s="2" t="s">
        <v>721</v>
      </c>
      <c r="D281" s="13" t="s">
        <v>722</v>
      </c>
      <c r="E281" s="10">
        <f>Birželis!E75</f>
        <v>364</v>
      </c>
      <c r="F281" s="11">
        <f>Birželis!F75</f>
        <v>79</v>
      </c>
      <c r="G281" s="9">
        <v>1</v>
      </c>
      <c r="H281" s="33">
        <v>44493</v>
      </c>
      <c r="I281" s="3" t="s">
        <v>710</v>
      </c>
    </row>
    <row r="282" spans="1:9" ht="24.75" customHeight="1" x14ac:dyDescent="0.25">
      <c r="A282" s="13" t="s">
        <v>1001</v>
      </c>
      <c r="B282" s="2" t="s">
        <v>406</v>
      </c>
      <c r="C282" s="2" t="s">
        <v>407</v>
      </c>
      <c r="D282" s="13" t="s">
        <v>20</v>
      </c>
      <c r="E282" s="10">
        <f>Kovas!E66</f>
        <v>335.54</v>
      </c>
      <c r="F282" s="11">
        <f>Kovas!F66</f>
        <v>55</v>
      </c>
      <c r="G282" s="9">
        <v>1</v>
      </c>
      <c r="H282" s="33">
        <v>45128</v>
      </c>
      <c r="I282" s="3" t="s">
        <v>13</v>
      </c>
    </row>
    <row r="283" spans="1:9" ht="24.75" customHeight="1" x14ac:dyDescent="0.25">
      <c r="A283" s="13" t="s">
        <v>1002</v>
      </c>
      <c r="B283" s="2" t="s">
        <v>155</v>
      </c>
      <c r="C283" s="2" t="s">
        <v>156</v>
      </c>
      <c r="D283" s="13" t="s">
        <v>157</v>
      </c>
      <c r="E283" s="10">
        <f>Sausis!E48</f>
        <v>324.3</v>
      </c>
      <c r="F283" s="11">
        <f>Sausis!F48</f>
        <v>44</v>
      </c>
      <c r="G283" s="11">
        <v>1</v>
      </c>
      <c r="H283" s="33">
        <v>45268</v>
      </c>
      <c r="I283" s="3" t="s">
        <v>25</v>
      </c>
    </row>
    <row r="284" spans="1:9" ht="24.75" customHeight="1" x14ac:dyDescent="0.25">
      <c r="A284" s="13" t="s">
        <v>1003</v>
      </c>
      <c r="B284" s="2" t="s">
        <v>158</v>
      </c>
      <c r="C284" s="2" t="s">
        <v>158</v>
      </c>
      <c r="D284" s="13" t="s">
        <v>159</v>
      </c>
      <c r="E284" s="10">
        <f>Sausis!E47</f>
        <v>324.3</v>
      </c>
      <c r="F284" s="11">
        <f>Sausis!F47</f>
        <v>44</v>
      </c>
      <c r="G284" s="11">
        <v>1</v>
      </c>
      <c r="H284" s="33">
        <v>45261</v>
      </c>
      <c r="I284" s="3" t="s">
        <v>25</v>
      </c>
    </row>
    <row r="285" spans="1:9" ht="24.75" customHeight="1" x14ac:dyDescent="0.25">
      <c r="A285" s="13" t="s">
        <v>1004</v>
      </c>
      <c r="B285" s="2" t="s">
        <v>408</v>
      </c>
      <c r="C285" s="2" t="s">
        <v>409</v>
      </c>
      <c r="D285" s="13" t="s">
        <v>8</v>
      </c>
      <c r="E285" s="10">
        <f>Kovas!E68</f>
        <v>323.72000000000003</v>
      </c>
      <c r="F285" s="11">
        <f>Kovas!F68</f>
        <v>51</v>
      </c>
      <c r="G285" s="11">
        <v>2</v>
      </c>
      <c r="H285" s="33">
        <v>45079</v>
      </c>
      <c r="I285" s="3" t="s">
        <v>17</v>
      </c>
    </row>
    <row r="286" spans="1:9" ht="24.75" customHeight="1" x14ac:dyDescent="0.25">
      <c r="A286" s="13" t="s">
        <v>1005</v>
      </c>
      <c r="B286" s="2" t="s">
        <v>451</v>
      </c>
      <c r="C286" s="2" t="s">
        <v>432</v>
      </c>
      <c r="D286" s="13" t="s">
        <v>460</v>
      </c>
      <c r="E286" s="10">
        <f>Kovas!E88+Balandis!E72+'Gegužė '!E78</f>
        <v>296.7</v>
      </c>
      <c r="F286" s="11">
        <f>Kovas!F88+Balandis!F72+'Gegužė '!F78</f>
        <v>71</v>
      </c>
      <c r="G286" s="9">
        <v>4</v>
      </c>
      <c r="H286" s="33">
        <v>45379</v>
      </c>
      <c r="I286" s="3" t="s">
        <v>16</v>
      </c>
    </row>
    <row r="287" spans="1:9" ht="24.75" customHeight="1" x14ac:dyDescent="0.25">
      <c r="A287" s="13" t="s">
        <v>1006</v>
      </c>
      <c r="B287" s="2" t="s">
        <v>473</v>
      </c>
      <c r="C287" s="2" t="s">
        <v>472</v>
      </c>
      <c r="D287" s="13" t="s">
        <v>21</v>
      </c>
      <c r="E287" s="10">
        <f>Kovas!E71</f>
        <v>285</v>
      </c>
      <c r="F287" s="11">
        <f>Kovas!F71</f>
        <v>57</v>
      </c>
      <c r="G287" s="9">
        <v>1</v>
      </c>
      <c r="H287" s="33">
        <v>43868</v>
      </c>
      <c r="I287" s="3" t="s">
        <v>285</v>
      </c>
    </row>
    <row r="288" spans="1:9" ht="24.75" customHeight="1" x14ac:dyDescent="0.25">
      <c r="A288" s="13" t="s">
        <v>1007</v>
      </c>
      <c r="B288" s="68" t="s">
        <v>280</v>
      </c>
      <c r="C288" s="68" t="s">
        <v>281</v>
      </c>
      <c r="D288" s="69" t="s">
        <v>10</v>
      </c>
      <c r="E288" s="10">
        <f>Vasaris!E73</f>
        <v>280</v>
      </c>
      <c r="F288" s="11">
        <f>Vasaris!F73</f>
        <v>70</v>
      </c>
      <c r="G288" s="9">
        <v>1</v>
      </c>
      <c r="H288" s="33">
        <v>43385</v>
      </c>
      <c r="I288" s="70" t="s">
        <v>14</v>
      </c>
    </row>
    <row r="289" spans="1:9" ht="24.95" customHeight="1" x14ac:dyDescent="0.25">
      <c r="A289" s="13" t="s">
        <v>1069</v>
      </c>
      <c r="B289" s="2" t="s">
        <v>239</v>
      </c>
      <c r="C289" s="2" t="s">
        <v>240</v>
      </c>
      <c r="D289" s="13" t="s">
        <v>8</v>
      </c>
      <c r="E289" s="10">
        <f>Sausis!E51</f>
        <v>278.3</v>
      </c>
      <c r="F289" s="11">
        <f>Sausis!F51</f>
        <v>112</v>
      </c>
      <c r="G289" s="11">
        <v>1</v>
      </c>
      <c r="H289" s="33">
        <v>44617</v>
      </c>
      <c r="I289" s="3" t="s">
        <v>13</v>
      </c>
    </row>
    <row r="290" spans="1:9" ht="24.95" customHeight="1" x14ac:dyDescent="0.25">
      <c r="A290" s="13" t="s">
        <v>1070</v>
      </c>
      <c r="B290" s="2" t="s">
        <v>699</v>
      </c>
      <c r="C290" s="2" t="s">
        <v>700</v>
      </c>
      <c r="D290" s="13" t="s">
        <v>701</v>
      </c>
      <c r="E290" s="10">
        <f>Birželis!E80</f>
        <v>270</v>
      </c>
      <c r="F290" s="11">
        <f>Birželis!F80</f>
        <v>54</v>
      </c>
      <c r="G290" s="11">
        <v>1</v>
      </c>
      <c r="H290" s="33">
        <v>44316</v>
      </c>
      <c r="I290" s="3" t="s">
        <v>16</v>
      </c>
    </row>
    <row r="291" spans="1:9" ht="24.95" customHeight="1" x14ac:dyDescent="0.25">
      <c r="A291" s="13" t="s">
        <v>1071</v>
      </c>
      <c r="B291" s="2" t="s">
        <v>133</v>
      </c>
      <c r="C291" s="2" t="s">
        <v>133</v>
      </c>
      <c r="D291" s="13" t="s">
        <v>12</v>
      </c>
      <c r="E291" s="10">
        <f>Sausis!E55+Balandis!E84</f>
        <v>268</v>
      </c>
      <c r="F291" s="11">
        <f>Sausis!F55+Balandis!F84</f>
        <v>50</v>
      </c>
      <c r="G291" s="9">
        <v>1</v>
      </c>
      <c r="H291" s="33">
        <v>45205</v>
      </c>
      <c r="I291" s="3" t="s">
        <v>123</v>
      </c>
    </row>
    <row r="292" spans="1:9" ht="24.95" customHeight="1" x14ac:dyDescent="0.25">
      <c r="A292" s="13" t="s">
        <v>1072</v>
      </c>
      <c r="B292" s="2" t="s">
        <v>673</v>
      </c>
      <c r="C292" s="2" t="s">
        <v>674</v>
      </c>
      <c r="D292" s="13" t="s">
        <v>675</v>
      </c>
      <c r="E292" s="10">
        <f>Birželis!E83</f>
        <v>250</v>
      </c>
      <c r="F292" s="11">
        <f>Birželis!F83</f>
        <v>40</v>
      </c>
      <c r="G292" s="11">
        <v>1</v>
      </c>
      <c r="H292" s="33">
        <v>45009</v>
      </c>
      <c r="I292" s="3" t="s">
        <v>17</v>
      </c>
    </row>
    <row r="293" spans="1:9" ht="24.95" customHeight="1" x14ac:dyDescent="0.25">
      <c r="A293" s="13" t="s">
        <v>1073</v>
      </c>
      <c r="B293" s="2" t="s">
        <v>172</v>
      </c>
      <c r="C293" s="2" t="s">
        <v>173</v>
      </c>
      <c r="D293" s="13" t="s">
        <v>174</v>
      </c>
      <c r="E293" s="10">
        <f>Sausis!E57+Vasaris!E85</f>
        <v>248.99</v>
      </c>
      <c r="F293" s="11">
        <f>Sausis!F57+Vasaris!F85</f>
        <v>55</v>
      </c>
      <c r="G293" s="11">
        <v>2</v>
      </c>
      <c r="H293" s="33">
        <v>45282</v>
      </c>
      <c r="I293" s="3" t="s">
        <v>30</v>
      </c>
    </row>
    <row r="294" spans="1:9" ht="24.95" customHeight="1" x14ac:dyDescent="0.25">
      <c r="A294" s="13" t="s">
        <v>1074</v>
      </c>
      <c r="B294" s="2" t="s">
        <v>170</v>
      </c>
      <c r="C294" s="2" t="s">
        <v>171</v>
      </c>
      <c r="D294" s="13" t="s">
        <v>8</v>
      </c>
      <c r="E294" s="10">
        <f>Sausis!E54</f>
        <v>232</v>
      </c>
      <c r="F294" s="11">
        <f>Sausis!F54</f>
        <v>33</v>
      </c>
      <c r="G294" s="11">
        <v>3</v>
      </c>
      <c r="H294" s="33">
        <v>45275</v>
      </c>
      <c r="I294" s="3" t="s">
        <v>19</v>
      </c>
    </row>
    <row r="295" spans="1:9" ht="24.95" customHeight="1" x14ac:dyDescent="0.25">
      <c r="A295" s="13" t="s">
        <v>1075</v>
      </c>
      <c r="B295" s="2" t="s">
        <v>325</v>
      </c>
      <c r="C295" s="2" t="s">
        <v>326</v>
      </c>
      <c r="D295" s="13" t="s">
        <v>327</v>
      </c>
      <c r="E295" s="10">
        <f>Vasaris!E76</f>
        <v>208</v>
      </c>
      <c r="F295" s="11">
        <f>Vasaris!F76</f>
        <v>33</v>
      </c>
      <c r="G295" s="9">
        <v>1</v>
      </c>
      <c r="H295" s="33">
        <v>45012</v>
      </c>
      <c r="I295" s="3" t="s">
        <v>16</v>
      </c>
    </row>
    <row r="296" spans="1:9" ht="24.95" customHeight="1" x14ac:dyDescent="0.25">
      <c r="A296" s="13" t="s">
        <v>1076</v>
      </c>
      <c r="B296" s="2" t="s">
        <v>975</v>
      </c>
      <c r="C296" s="2" t="s">
        <v>976</v>
      </c>
      <c r="D296" s="13" t="s">
        <v>977</v>
      </c>
      <c r="E296" s="10">
        <f>Rugsėjis!E54+Spalis!E68</f>
        <v>203.4</v>
      </c>
      <c r="F296" s="11">
        <f>Rugsėjis!F54+Spalis!F68</f>
        <v>34</v>
      </c>
      <c r="G296" s="11">
        <v>1</v>
      </c>
      <c r="H296" s="33">
        <v>44655</v>
      </c>
      <c r="I296" s="3" t="s">
        <v>16</v>
      </c>
    </row>
    <row r="297" spans="1:9" ht="24.95" customHeight="1" x14ac:dyDescent="0.25">
      <c r="A297" s="13" t="s">
        <v>1077</v>
      </c>
      <c r="B297" s="2" t="s">
        <v>912</v>
      </c>
      <c r="C297" s="2" t="s">
        <v>913</v>
      </c>
      <c r="D297" s="13" t="s">
        <v>8</v>
      </c>
      <c r="E297" s="10">
        <f>Rugpjūtis!E60+Rugsėjis!E61</f>
        <v>182</v>
      </c>
      <c r="F297" s="11">
        <f>Rugpjūtis!F60+Rugsėjis!F61</f>
        <v>32</v>
      </c>
      <c r="G297" s="11">
        <v>1</v>
      </c>
      <c r="H297" s="33">
        <v>45198</v>
      </c>
      <c r="I297" s="3" t="s">
        <v>15</v>
      </c>
    </row>
    <row r="298" spans="1:9" ht="24.95" customHeight="1" x14ac:dyDescent="0.25">
      <c r="A298" s="13" t="s">
        <v>1078</v>
      </c>
      <c r="B298" s="2" t="s">
        <v>561</v>
      </c>
      <c r="C298" s="2" t="s">
        <v>561</v>
      </c>
      <c r="D298" s="13" t="s">
        <v>10</v>
      </c>
      <c r="E298" s="10">
        <f>Balandis!E75</f>
        <v>157</v>
      </c>
      <c r="F298" s="11">
        <f>Balandis!F75</f>
        <v>32</v>
      </c>
      <c r="G298" s="11">
        <v>1</v>
      </c>
      <c r="H298" s="33">
        <v>43574</v>
      </c>
      <c r="I298" s="3" t="s">
        <v>555</v>
      </c>
    </row>
    <row r="299" spans="1:9" ht="24.95" customHeight="1" x14ac:dyDescent="0.25">
      <c r="A299" s="13" t="s">
        <v>1079</v>
      </c>
      <c r="B299" s="2" t="s">
        <v>600</v>
      </c>
      <c r="C299" s="2" t="s">
        <v>601</v>
      </c>
      <c r="D299" s="13" t="s">
        <v>8</v>
      </c>
      <c r="E299" s="10">
        <f>'Gegužė '!E63</f>
        <v>150</v>
      </c>
      <c r="F299" s="11">
        <f>'Gegužė '!F63</f>
        <v>60</v>
      </c>
      <c r="G299" s="9">
        <v>1</v>
      </c>
      <c r="H299" s="33">
        <v>42321</v>
      </c>
      <c r="I299" s="3" t="s">
        <v>14</v>
      </c>
    </row>
    <row r="300" spans="1:9" ht="24.95" customHeight="1" x14ac:dyDescent="0.25">
      <c r="A300" s="13" t="s">
        <v>1080</v>
      </c>
      <c r="B300" s="2" t="s">
        <v>1013</v>
      </c>
      <c r="C300" s="2" t="s">
        <v>1014</v>
      </c>
      <c r="D300" s="13" t="s">
        <v>33</v>
      </c>
      <c r="E300" s="10">
        <f>Spalis!E70</f>
        <v>122</v>
      </c>
      <c r="F300" s="11">
        <f>Spalis!F70</f>
        <v>26</v>
      </c>
      <c r="G300" s="11">
        <v>1</v>
      </c>
      <c r="H300" s="33">
        <v>43448</v>
      </c>
      <c r="I300" s="3" t="s">
        <v>15</v>
      </c>
    </row>
    <row r="301" spans="1:9" ht="24.95" customHeight="1" x14ac:dyDescent="0.25">
      <c r="A301" s="13" t="s">
        <v>1081</v>
      </c>
      <c r="B301" s="16" t="s">
        <v>602</v>
      </c>
      <c r="C301" s="2" t="s">
        <v>603</v>
      </c>
      <c r="D301" s="13" t="s">
        <v>8</v>
      </c>
      <c r="E301" s="10">
        <f>'Gegužė '!E69</f>
        <v>120</v>
      </c>
      <c r="F301" s="11">
        <f>'Gegužė '!F69</f>
        <v>48</v>
      </c>
      <c r="G301" s="9">
        <v>4</v>
      </c>
      <c r="H301" s="33">
        <v>44869</v>
      </c>
      <c r="I301" s="3" t="s">
        <v>17</v>
      </c>
    </row>
    <row r="302" spans="1:9" ht="24.95" customHeight="1" x14ac:dyDescent="0.25">
      <c r="A302" s="13" t="s">
        <v>1082</v>
      </c>
      <c r="B302" s="2" t="s">
        <v>692</v>
      </c>
      <c r="C302" s="2" t="s">
        <v>693</v>
      </c>
      <c r="D302" s="13" t="s">
        <v>694</v>
      </c>
      <c r="E302" s="10">
        <f>Birželis!E98+Liepa!E67</f>
        <v>115</v>
      </c>
      <c r="F302" s="11">
        <f>Birželis!F98+Liepa!F67</f>
        <v>23</v>
      </c>
      <c r="G302" s="11">
        <v>1</v>
      </c>
      <c r="H302" s="33">
        <v>44694</v>
      </c>
      <c r="I302" s="3" t="s">
        <v>23</v>
      </c>
    </row>
    <row r="303" spans="1:9" ht="24.95" customHeight="1" x14ac:dyDescent="0.25">
      <c r="A303" s="13" t="s">
        <v>1083</v>
      </c>
      <c r="B303" s="2" t="s">
        <v>751</v>
      </c>
      <c r="C303" s="2" t="s">
        <v>752</v>
      </c>
      <c r="D303" s="13" t="s">
        <v>753</v>
      </c>
      <c r="E303" s="10">
        <f>Birželis!E91</f>
        <v>108</v>
      </c>
      <c r="F303" s="11">
        <f>Birželis!F91</f>
        <v>18</v>
      </c>
      <c r="G303" s="11">
        <v>1</v>
      </c>
      <c r="H303" s="33">
        <v>45149</v>
      </c>
      <c r="I303" s="3" t="s">
        <v>22</v>
      </c>
    </row>
    <row r="304" spans="1:9" ht="24.95" customHeight="1" x14ac:dyDescent="0.25">
      <c r="A304" s="13" t="s">
        <v>1084</v>
      </c>
      <c r="B304" s="2" t="s">
        <v>609</v>
      </c>
      <c r="C304" s="2" t="s">
        <v>610</v>
      </c>
      <c r="D304" s="13" t="s">
        <v>32</v>
      </c>
      <c r="E304" s="10">
        <f>'Gegužė '!E71</f>
        <v>100</v>
      </c>
      <c r="F304" s="11">
        <f>'Gegužė '!F71</f>
        <v>20</v>
      </c>
      <c r="G304" s="9">
        <v>1</v>
      </c>
      <c r="H304" s="33">
        <v>44883</v>
      </c>
      <c r="I304" s="3" t="s">
        <v>23</v>
      </c>
    </row>
    <row r="305" spans="1:9" ht="24.95" customHeight="1" x14ac:dyDescent="0.25">
      <c r="A305" s="13" t="s">
        <v>1085</v>
      </c>
      <c r="B305" s="2" t="s">
        <v>910</v>
      </c>
      <c r="C305" s="2" t="s">
        <v>911</v>
      </c>
      <c r="D305" s="13" t="s">
        <v>263</v>
      </c>
      <c r="E305" s="10">
        <f>Rugpjūtis!E64</f>
        <v>99</v>
      </c>
      <c r="F305" s="11">
        <f>Rugpjūtis!F64</f>
        <v>18</v>
      </c>
      <c r="G305" s="11">
        <v>1</v>
      </c>
      <c r="H305" s="33">
        <v>43987</v>
      </c>
      <c r="I305" s="3" t="s">
        <v>16</v>
      </c>
    </row>
    <row r="306" spans="1:9" ht="24.95" customHeight="1" x14ac:dyDescent="0.25">
      <c r="A306" s="13" t="s">
        <v>1086</v>
      </c>
      <c r="B306" s="2" t="s">
        <v>820</v>
      </c>
      <c r="C306" s="2" t="s">
        <v>821</v>
      </c>
      <c r="D306" s="13" t="s">
        <v>822</v>
      </c>
      <c r="E306" s="10">
        <f>Liepa!E70+Rugpjūtis!E72</f>
        <v>95</v>
      </c>
      <c r="F306" s="11">
        <f>Liepa!F70+Rugpjūtis!F72</f>
        <v>16</v>
      </c>
      <c r="G306" s="11">
        <v>1</v>
      </c>
      <c r="H306" s="33">
        <v>45012</v>
      </c>
      <c r="I306" s="3" t="s">
        <v>16</v>
      </c>
    </row>
    <row r="307" spans="1:9" ht="24.95" customHeight="1" x14ac:dyDescent="0.25">
      <c r="A307" s="13" t="s">
        <v>1087</v>
      </c>
      <c r="B307" s="2" t="s">
        <v>128</v>
      </c>
      <c r="C307" s="2" t="s">
        <v>128</v>
      </c>
      <c r="D307" s="13" t="s">
        <v>10</v>
      </c>
      <c r="E307" s="10">
        <f>Sausis!E60</f>
        <v>90</v>
      </c>
      <c r="F307" s="11">
        <f>Sausis!F60</f>
        <v>20</v>
      </c>
      <c r="G307" s="9">
        <v>1</v>
      </c>
      <c r="H307" s="33">
        <v>45205</v>
      </c>
      <c r="I307" s="3" t="s">
        <v>14</v>
      </c>
    </row>
    <row r="308" spans="1:9" ht="24.95" customHeight="1" x14ac:dyDescent="0.25">
      <c r="A308" s="13" t="s">
        <v>1088</v>
      </c>
      <c r="B308" s="2" t="s">
        <v>908</v>
      </c>
      <c r="C308" s="2" t="s">
        <v>909</v>
      </c>
      <c r="D308" s="13" t="s">
        <v>12</v>
      </c>
      <c r="E308" s="10">
        <f>Rugpjūtis!E65</f>
        <v>89</v>
      </c>
      <c r="F308" s="11">
        <f>Rugpjūtis!F65</f>
        <v>16</v>
      </c>
      <c r="G308" s="11">
        <v>1</v>
      </c>
      <c r="H308" s="33">
        <v>44655</v>
      </c>
      <c r="I308" s="3" t="s">
        <v>16</v>
      </c>
    </row>
    <row r="309" spans="1:9" ht="24.95" customHeight="1" x14ac:dyDescent="0.25">
      <c r="A309" s="13" t="s">
        <v>1089</v>
      </c>
      <c r="B309" s="2" t="s">
        <v>697</v>
      </c>
      <c r="C309" s="2" t="s">
        <v>698</v>
      </c>
      <c r="D309" s="13" t="s">
        <v>21</v>
      </c>
      <c r="E309" s="10">
        <f>Birželis!E97</f>
        <v>68</v>
      </c>
      <c r="F309" s="11">
        <f>Birželis!F97</f>
        <v>14</v>
      </c>
      <c r="G309" s="11">
        <v>1</v>
      </c>
      <c r="H309" s="33">
        <v>45012</v>
      </c>
      <c r="I309" s="3" t="s">
        <v>16</v>
      </c>
    </row>
    <row r="310" spans="1:9" ht="24.95" customHeight="1" x14ac:dyDescent="0.25">
      <c r="A310" s="13" t="s">
        <v>1090</v>
      </c>
      <c r="B310" s="2" t="s">
        <v>626</v>
      </c>
      <c r="C310" s="2" t="s">
        <v>627</v>
      </c>
      <c r="D310" s="13" t="s">
        <v>628</v>
      </c>
      <c r="E310" s="10">
        <f>'Gegužė '!E76</f>
        <v>64</v>
      </c>
      <c r="F310" s="11">
        <f>'Gegužė '!F76</f>
        <v>12</v>
      </c>
      <c r="G310" s="9">
        <v>1</v>
      </c>
      <c r="H310" s="33">
        <v>45415</v>
      </c>
      <c r="I310" s="3" t="s">
        <v>25</v>
      </c>
    </row>
    <row r="311" spans="1:9" ht="24.95" customHeight="1" x14ac:dyDescent="0.25">
      <c r="A311" s="13" t="s">
        <v>1091</v>
      </c>
      <c r="B311" s="2" t="s">
        <v>702</v>
      </c>
      <c r="C311" s="2" t="s">
        <v>703</v>
      </c>
      <c r="D311" s="13" t="s">
        <v>599</v>
      </c>
      <c r="E311" s="10">
        <f>Birželis!E99</f>
        <v>64</v>
      </c>
      <c r="F311" s="11">
        <f>Birželis!F99</f>
        <v>13</v>
      </c>
      <c r="G311" s="11">
        <v>1</v>
      </c>
      <c r="H311" s="33" t="s">
        <v>464</v>
      </c>
      <c r="I311" s="3" t="s">
        <v>16</v>
      </c>
    </row>
    <row r="312" spans="1:9" ht="24.95" customHeight="1" x14ac:dyDescent="0.25">
      <c r="A312" s="13" t="s">
        <v>1092</v>
      </c>
      <c r="B312" s="2" t="s">
        <v>815</v>
      </c>
      <c r="C312" s="2" t="s">
        <v>816</v>
      </c>
      <c r="D312" s="13" t="s">
        <v>817</v>
      </c>
      <c r="E312" s="10">
        <f>Spalis!E75</f>
        <v>60</v>
      </c>
      <c r="F312" s="11">
        <f>Spalis!F75</f>
        <v>20</v>
      </c>
      <c r="G312" s="11">
        <v>1</v>
      </c>
      <c r="H312" s="33">
        <v>45499</v>
      </c>
      <c r="I312" s="3" t="s">
        <v>15</v>
      </c>
    </row>
    <row r="313" spans="1:9" ht="24.95" customHeight="1" x14ac:dyDescent="0.25">
      <c r="A313" s="13" t="s">
        <v>1093</v>
      </c>
      <c r="B313" s="2" t="s">
        <v>315</v>
      </c>
      <c r="C313" s="2" t="s">
        <v>316</v>
      </c>
      <c r="D313" s="13" t="s">
        <v>317</v>
      </c>
      <c r="E313" s="10">
        <f>Vasaris!E86</f>
        <v>57</v>
      </c>
      <c r="F313" s="11">
        <f>Vasaris!F86</f>
        <v>10</v>
      </c>
      <c r="G313" s="9">
        <v>1</v>
      </c>
      <c r="H313" s="33">
        <v>45012</v>
      </c>
      <c r="I313" s="3" t="s">
        <v>16</v>
      </c>
    </row>
    <row r="314" spans="1:9" s="5" customFormat="1" ht="24.95" customHeight="1" x14ac:dyDescent="0.25">
      <c r="A314" s="13" t="s">
        <v>1094</v>
      </c>
      <c r="B314" s="2" t="s">
        <v>974</v>
      </c>
      <c r="C314" s="2" t="s">
        <v>974</v>
      </c>
      <c r="D314" s="13" t="s">
        <v>10</v>
      </c>
      <c r="E314" s="10">
        <f>Rugsėjis!E57</f>
        <v>44.4</v>
      </c>
      <c r="F314" s="11">
        <f>Rugsėjis!F57</f>
        <v>6</v>
      </c>
      <c r="G314" s="11">
        <v>1</v>
      </c>
      <c r="H314" s="33">
        <v>44659</v>
      </c>
      <c r="I314" s="3" t="s">
        <v>16</v>
      </c>
    </row>
    <row r="315" spans="1:9" ht="24.95" customHeight="1" x14ac:dyDescent="0.25">
      <c r="A315" s="13" t="s">
        <v>1095</v>
      </c>
      <c r="B315" s="2" t="s">
        <v>244</v>
      </c>
      <c r="C315" s="2" t="s">
        <v>245</v>
      </c>
      <c r="D315" s="13" t="s">
        <v>24</v>
      </c>
      <c r="E315" s="10">
        <f>Sausis!E63</f>
        <v>40</v>
      </c>
      <c r="F315" s="11">
        <f>Sausis!F63</f>
        <v>8</v>
      </c>
      <c r="G315" s="11">
        <v>1</v>
      </c>
      <c r="H315" s="33">
        <v>44655</v>
      </c>
      <c r="I315" s="3" t="s">
        <v>16</v>
      </c>
    </row>
    <row r="316" spans="1:9" ht="24.95" customHeight="1" x14ac:dyDescent="0.25">
      <c r="A316" s="13" t="s">
        <v>1096</v>
      </c>
      <c r="B316" s="2" t="s">
        <v>166</v>
      </c>
      <c r="C316" s="2" t="s">
        <v>167</v>
      </c>
      <c r="D316" s="13" t="s">
        <v>29</v>
      </c>
      <c r="E316" s="10">
        <f>Sausis!E64</f>
        <v>27</v>
      </c>
      <c r="F316" s="11">
        <f>Sausis!F64</f>
        <v>7</v>
      </c>
      <c r="G316" s="11">
        <v>1</v>
      </c>
      <c r="H316" s="33">
        <v>45261</v>
      </c>
      <c r="I316" s="3" t="s">
        <v>50</v>
      </c>
    </row>
    <row r="317" spans="1:9" ht="24.95" customHeight="1" thickBot="1" x14ac:dyDescent="0.3">
      <c r="A317" s="28"/>
      <c r="B317" s="16"/>
      <c r="C317" s="16"/>
      <c r="D317" s="28"/>
      <c r="E317" s="14"/>
      <c r="F317" s="15"/>
      <c r="G317" s="31"/>
      <c r="H317" s="117"/>
      <c r="I317" s="18"/>
    </row>
    <row r="318" spans="1:9" ht="24.95" customHeight="1" thickBot="1" x14ac:dyDescent="0.3">
      <c r="A318" s="28"/>
      <c r="B318" s="16"/>
      <c r="C318" s="16"/>
      <c r="D318" s="28"/>
      <c r="E318" s="116">
        <f>SUM(E3:E317)</f>
        <v>18693489.569999985</v>
      </c>
      <c r="F318" s="121">
        <f>SUM(F3:F317)</f>
        <v>2910627</v>
      </c>
      <c r="G318" s="31"/>
      <c r="H318" s="117"/>
      <c r="I318" s="18"/>
    </row>
    <row r="319" spans="1:9" ht="15.75" thickBot="1" x14ac:dyDescent="0.3">
      <c r="A319" s="28"/>
      <c r="B319" s="16"/>
      <c r="C319" s="16"/>
      <c r="D319" s="18"/>
      <c r="E319" s="136"/>
      <c r="F319" s="137"/>
      <c r="G319" s="137"/>
      <c r="H319" s="138"/>
      <c r="I319" s="18"/>
    </row>
    <row r="320" spans="1:9" x14ac:dyDescent="0.25">
      <c r="A320" s="28"/>
      <c r="B320" s="16"/>
      <c r="C320" s="16"/>
      <c r="D320" s="139" t="s">
        <v>26</v>
      </c>
      <c r="E320" s="140">
        <f>Sausis!E67</f>
        <v>3298957.0557317068</v>
      </c>
      <c r="F320" s="141">
        <f>Sausis!F67</f>
        <v>496345</v>
      </c>
      <c r="G320" s="17"/>
      <c r="H320" s="138"/>
      <c r="I320" s="18"/>
    </row>
    <row r="321" spans="1:9" x14ac:dyDescent="0.25">
      <c r="A321" s="28"/>
      <c r="B321" s="16"/>
      <c r="C321" s="16"/>
      <c r="D321" s="142" t="s">
        <v>36</v>
      </c>
      <c r="E321" s="143">
        <f>Vasaris!E91</f>
        <v>2480651.0042682928</v>
      </c>
      <c r="F321" s="144">
        <f>Vasaris!F91</f>
        <v>384695</v>
      </c>
      <c r="G321" s="17"/>
      <c r="H321" s="138"/>
      <c r="I321" s="18"/>
    </row>
    <row r="322" spans="1:9" x14ac:dyDescent="0.25">
      <c r="A322" s="28"/>
      <c r="B322" s="16"/>
      <c r="C322" s="16"/>
      <c r="D322" s="142" t="s">
        <v>37</v>
      </c>
      <c r="E322" s="143">
        <f>Kovas!E92</f>
        <v>1990178.0399999989</v>
      </c>
      <c r="F322" s="144">
        <f>Kovas!F92</f>
        <v>289815</v>
      </c>
      <c r="G322" s="17"/>
      <c r="H322" s="138"/>
      <c r="I322" s="18"/>
    </row>
    <row r="323" spans="1:9" x14ac:dyDescent="0.25">
      <c r="A323" s="28"/>
      <c r="B323" s="16"/>
      <c r="C323" s="16"/>
      <c r="D323" s="142" t="s">
        <v>38</v>
      </c>
      <c r="E323" s="143">
        <f>Balandis!E87</f>
        <v>1369200.7699999996</v>
      </c>
      <c r="F323" s="144">
        <f>Balandis!F87</f>
        <v>219988</v>
      </c>
      <c r="G323" s="17"/>
      <c r="H323" s="138"/>
      <c r="I323" s="18"/>
    </row>
    <row r="324" spans="1:9" x14ac:dyDescent="0.25">
      <c r="A324" s="28"/>
      <c r="B324" s="16"/>
      <c r="C324" s="16"/>
      <c r="D324" s="142" t="s">
        <v>39</v>
      </c>
      <c r="E324" s="143">
        <f>'Gegužė '!E86</f>
        <v>812751.08000000019</v>
      </c>
      <c r="F324" s="144">
        <f>'Gegužė '!F86</f>
        <v>133026</v>
      </c>
      <c r="G324" s="17"/>
      <c r="H324" s="1"/>
      <c r="I324" s="18"/>
    </row>
    <row r="325" spans="1:9" x14ac:dyDescent="0.25">
      <c r="A325" s="28"/>
      <c r="B325" s="16"/>
      <c r="C325" s="16"/>
      <c r="D325" s="142" t="s">
        <v>40</v>
      </c>
      <c r="E325" s="143">
        <f>Birželis!E105</f>
        <v>1755338.3399999999</v>
      </c>
      <c r="F325" s="144">
        <f>Birželis!F105</f>
        <v>295809</v>
      </c>
      <c r="G325" s="17"/>
      <c r="H325" s="138"/>
      <c r="I325" s="18"/>
    </row>
    <row r="326" spans="1:9" x14ac:dyDescent="0.25">
      <c r="A326" s="28"/>
      <c r="B326" s="16"/>
      <c r="C326" s="16"/>
      <c r="D326" s="142" t="s">
        <v>41</v>
      </c>
      <c r="E326" s="143">
        <f>Liepa!E73</f>
        <v>2119646.2500000009</v>
      </c>
      <c r="F326" s="144">
        <f>Liepa!F73</f>
        <v>342342</v>
      </c>
      <c r="G326" s="17"/>
      <c r="H326" s="138"/>
      <c r="I326" s="18"/>
    </row>
    <row r="327" spans="1:9" x14ac:dyDescent="0.25">
      <c r="A327" s="28"/>
      <c r="B327" s="16"/>
      <c r="C327" s="16"/>
      <c r="D327" s="142" t="s">
        <v>42</v>
      </c>
      <c r="E327" s="143">
        <f>Rugpjūtis!E79</f>
        <v>2023833.3999999992</v>
      </c>
      <c r="F327" s="144">
        <f>Rugpjūtis!F79</f>
        <v>310631</v>
      </c>
      <c r="G327" s="17"/>
      <c r="H327" s="138"/>
      <c r="I327" s="18"/>
    </row>
    <row r="328" spans="1:9" x14ac:dyDescent="0.25">
      <c r="A328" s="28"/>
      <c r="B328" s="16"/>
      <c r="C328" s="16"/>
      <c r="D328" s="142" t="s">
        <v>43</v>
      </c>
      <c r="E328" s="143">
        <f>Rugsėjis!E64</f>
        <v>1210405.7600000005</v>
      </c>
      <c r="F328" s="144">
        <f>Rugsėjis!F64</f>
        <v>185395</v>
      </c>
      <c r="G328" s="17"/>
      <c r="H328" s="138"/>
      <c r="I328" s="18"/>
    </row>
    <row r="329" spans="1:9" x14ac:dyDescent="0.25">
      <c r="A329" s="28"/>
      <c r="B329" s="16"/>
      <c r="C329" s="16"/>
      <c r="D329" s="142" t="s">
        <v>44</v>
      </c>
      <c r="E329" s="143">
        <f>Spalis!E79</f>
        <v>1632527.8700000003</v>
      </c>
      <c r="F329" s="144">
        <f>Spalis!F79</f>
        <v>252581</v>
      </c>
      <c r="G329" s="17"/>
      <c r="H329" s="138"/>
      <c r="I329" s="18"/>
    </row>
    <row r="330" spans="1:9" x14ac:dyDescent="0.25">
      <c r="A330" s="28"/>
      <c r="B330" s="16"/>
      <c r="C330" s="16"/>
      <c r="D330" s="142" t="s">
        <v>45</v>
      </c>
      <c r="E330" s="143"/>
      <c r="F330" s="144"/>
      <c r="G330" s="17"/>
      <c r="H330" s="138"/>
      <c r="I330" s="18"/>
    </row>
    <row r="331" spans="1:9" ht="15.75" thickBot="1" x14ac:dyDescent="0.3">
      <c r="D331" s="146" t="s">
        <v>46</v>
      </c>
      <c r="E331" s="147"/>
      <c r="F331" s="148"/>
    </row>
    <row r="332" spans="1:9" ht="15.75" thickBot="1" x14ac:dyDescent="0.3">
      <c r="C332" s="150"/>
      <c r="D332" s="151" t="s">
        <v>47</v>
      </c>
      <c r="E332" s="152">
        <f>SUM(E320:E331)</f>
        <v>18693489.57</v>
      </c>
      <c r="F332" s="153">
        <f>SUM(F320:F331)</f>
        <v>2910627</v>
      </c>
    </row>
    <row r="333" spans="1:9" x14ac:dyDescent="0.25">
      <c r="C333" s="150"/>
    </row>
  </sheetData>
  <sortState xmlns:xlrd2="http://schemas.microsoft.com/office/spreadsheetml/2017/richdata2" ref="B3:I64">
    <sortCondition descending="1" ref="E3:E64"/>
  </sortState>
  <mergeCells count="1">
    <mergeCell ref="A1:I1"/>
  </mergeCells>
  <phoneticPr fontId="7" type="noConversion"/>
  <conditionalFormatting sqref="B3:B162">
    <cfRule type="duplicateValues" dxfId="147" priority="239"/>
  </conditionalFormatting>
  <conditionalFormatting sqref="B65:B88">
    <cfRule type="duplicateValues" dxfId="146" priority="65"/>
  </conditionalFormatting>
  <conditionalFormatting sqref="B68:B75 B65:B66">
    <cfRule type="duplicateValues" dxfId="145" priority="64"/>
  </conditionalFormatting>
  <conditionalFormatting sqref="B90">
    <cfRule type="duplicateValues" dxfId="144" priority="63"/>
    <cfRule type="duplicateValues" dxfId="143" priority="62"/>
  </conditionalFormatting>
  <conditionalFormatting sqref="B92">
    <cfRule type="duplicateValues" dxfId="142" priority="60"/>
  </conditionalFormatting>
  <conditionalFormatting sqref="B93">
    <cfRule type="duplicateValues" dxfId="141" priority="59"/>
  </conditionalFormatting>
  <conditionalFormatting sqref="B95">
    <cfRule type="duplicateValues" dxfId="140" priority="58"/>
  </conditionalFormatting>
  <conditionalFormatting sqref="B99">
    <cfRule type="duplicateValues" dxfId="139" priority="57"/>
  </conditionalFormatting>
  <conditionalFormatting sqref="B101">
    <cfRule type="duplicateValues" dxfId="138" priority="56"/>
  </conditionalFormatting>
  <conditionalFormatting sqref="B103">
    <cfRule type="duplicateValues" dxfId="137" priority="55"/>
  </conditionalFormatting>
  <conditionalFormatting sqref="B105:B132">
    <cfRule type="duplicateValues" dxfId="136" priority="241"/>
  </conditionalFormatting>
  <conditionalFormatting sqref="B109:B116 B105:B107">
    <cfRule type="duplicateValues" dxfId="135" priority="52"/>
  </conditionalFormatting>
  <conditionalFormatting sqref="B133">
    <cfRule type="duplicateValues" dxfId="134" priority="49"/>
  </conditionalFormatting>
  <conditionalFormatting sqref="B134">
    <cfRule type="duplicateValues" dxfId="133" priority="48"/>
  </conditionalFormatting>
  <conditionalFormatting sqref="B135">
    <cfRule type="duplicateValues" dxfId="132" priority="47"/>
  </conditionalFormatting>
  <conditionalFormatting sqref="B136">
    <cfRule type="duplicateValues" dxfId="131" priority="46"/>
  </conditionalFormatting>
  <conditionalFormatting sqref="B137 B104">
    <cfRule type="duplicateValues" dxfId="130" priority="117"/>
  </conditionalFormatting>
  <conditionalFormatting sqref="B138">
    <cfRule type="duplicateValues" dxfId="129" priority="45"/>
  </conditionalFormatting>
  <conditionalFormatting sqref="B139">
    <cfRule type="duplicateValues" dxfId="128" priority="44"/>
  </conditionalFormatting>
  <conditionalFormatting sqref="B140:B162">
    <cfRule type="duplicateValues" dxfId="127" priority="202"/>
  </conditionalFormatting>
  <conditionalFormatting sqref="B163:B179">
    <cfRule type="duplicateValues" dxfId="126" priority="38"/>
  </conditionalFormatting>
  <conditionalFormatting sqref="B169:B171 B163:B166">
    <cfRule type="duplicateValues" dxfId="125" priority="37"/>
  </conditionalFormatting>
  <conditionalFormatting sqref="B180">
    <cfRule type="duplicateValues" dxfId="124" priority="35"/>
  </conditionalFormatting>
  <conditionalFormatting sqref="B181">
    <cfRule type="duplicateValues" dxfId="123" priority="34"/>
  </conditionalFormatting>
  <conditionalFormatting sqref="B182">
    <cfRule type="duplicateValues" dxfId="122" priority="33"/>
  </conditionalFormatting>
  <conditionalFormatting sqref="B183">
    <cfRule type="duplicateValues" dxfId="121" priority="32"/>
  </conditionalFormatting>
  <conditionalFormatting sqref="B184">
    <cfRule type="duplicateValues" dxfId="120" priority="31"/>
  </conditionalFormatting>
  <conditionalFormatting sqref="B185">
    <cfRule type="duplicateValues" dxfId="119" priority="30"/>
  </conditionalFormatting>
  <conditionalFormatting sqref="B187:B197">
    <cfRule type="duplicateValues" dxfId="118" priority="277"/>
  </conditionalFormatting>
  <conditionalFormatting sqref="B191:B194 B187:B189">
    <cfRule type="duplicateValues" dxfId="117" priority="27"/>
  </conditionalFormatting>
  <conditionalFormatting sqref="B198:B209">
    <cfRule type="duplicateValues" dxfId="116" priority="25"/>
  </conditionalFormatting>
  <conditionalFormatting sqref="B210:B224 B186 B241 B244 B247 B265:B269 B287:B288 B311 B315:B317">
    <cfRule type="duplicateValues" dxfId="115" priority="316"/>
  </conditionalFormatting>
  <conditionalFormatting sqref="B225">
    <cfRule type="duplicateValues" dxfId="114" priority="24"/>
    <cfRule type="duplicateValues" dxfId="113" priority="23"/>
  </conditionalFormatting>
  <conditionalFormatting sqref="B226:B237">
    <cfRule type="duplicateValues" dxfId="112" priority="22"/>
  </conditionalFormatting>
  <conditionalFormatting sqref="B229:B235 B226:B227">
    <cfRule type="duplicateValues" dxfId="111" priority="21"/>
  </conditionalFormatting>
  <conditionalFormatting sqref="B238">
    <cfRule type="duplicateValues" dxfId="110" priority="18"/>
  </conditionalFormatting>
  <conditionalFormatting sqref="B238:B239">
    <cfRule type="duplicateValues" dxfId="109" priority="19"/>
  </conditionalFormatting>
  <conditionalFormatting sqref="B240">
    <cfRule type="duplicateValues" dxfId="108" priority="17"/>
  </conditionalFormatting>
  <conditionalFormatting sqref="B242">
    <cfRule type="duplicateValues" dxfId="107" priority="16"/>
  </conditionalFormatting>
  <conditionalFormatting sqref="B243">
    <cfRule type="duplicateValues" dxfId="106" priority="15"/>
  </conditionalFormatting>
  <conditionalFormatting sqref="B245">
    <cfRule type="duplicateValues" dxfId="105" priority="14"/>
  </conditionalFormatting>
  <conditionalFormatting sqref="B246">
    <cfRule type="duplicateValues" dxfId="104" priority="12"/>
  </conditionalFormatting>
  <conditionalFormatting sqref="B248:B264">
    <cfRule type="duplicateValues" dxfId="103" priority="11"/>
  </conditionalFormatting>
  <conditionalFormatting sqref="B259 B251:B257 B248:B249">
    <cfRule type="duplicateValues" dxfId="102" priority="10"/>
  </conditionalFormatting>
  <conditionalFormatting sqref="B270:B286">
    <cfRule type="duplicateValues" dxfId="101" priority="8"/>
  </conditionalFormatting>
  <conditionalFormatting sqref="B274:B279 B270:B272">
    <cfRule type="duplicateValues" dxfId="100" priority="7"/>
  </conditionalFormatting>
  <conditionalFormatting sqref="B289:B310">
    <cfRule type="duplicateValues" dxfId="99" priority="6"/>
  </conditionalFormatting>
  <conditionalFormatting sqref="B293:B300 B289:B291">
    <cfRule type="duplicateValues" dxfId="98" priority="5"/>
  </conditionalFormatting>
  <conditionalFormatting sqref="B312:B313">
    <cfRule type="duplicateValues" dxfId="97" priority="2"/>
  </conditionalFormatting>
  <conditionalFormatting sqref="B314">
    <cfRule type="duplicateValues" dxfId="96" priority="1"/>
  </conditionalFormatting>
  <conditionalFormatting sqref="B318:B1048576 B1:B162">
    <cfRule type="duplicateValues" dxfId="95" priority="39"/>
  </conditionalFormatting>
  <conditionalFormatting sqref="C90">
    <cfRule type="duplicateValues" dxfId="94" priority="61"/>
  </conditionalFormatting>
  <conditionalFormatting sqref="C116">
    <cfRule type="duplicateValues" dxfId="93" priority="50"/>
  </conditionalFormatting>
  <conditionalFormatting sqref="C164">
    <cfRule type="duplicateValues" dxfId="92" priority="36"/>
  </conditionalFormatting>
  <conditionalFormatting sqref="C194">
    <cfRule type="duplicateValues" dxfId="91" priority="26"/>
  </conditionalFormatting>
  <conditionalFormatting sqref="C245">
    <cfRule type="duplicateValues" dxfId="90" priority="13"/>
  </conditionalFormatting>
  <conditionalFormatting sqref="C259">
    <cfRule type="duplicateValues" dxfId="89" priority="9"/>
  </conditionalFormatting>
  <conditionalFormatting sqref="C290">
    <cfRule type="duplicateValues" dxfId="88" priority="4"/>
  </conditionalFormatting>
  <conditionalFormatting sqref="C300">
    <cfRule type="duplicateValues" dxfId="87" priority="3"/>
  </conditionalFormatting>
  <conditionalFormatting sqref="C324">
    <cfRule type="duplicateValues" dxfId="86" priority="66"/>
  </conditionalFormatting>
  <conditionalFormatting sqref="D115">
    <cfRule type="duplicateValues" dxfId="85" priority="42"/>
  </conditionalFormatting>
  <conditionalFormatting sqref="G322">
    <cfRule type="duplicateValues" dxfId="84" priority="4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9AD7-BCC2-49FC-88AC-5B6DDAE716ED}">
  <dimension ref="A1:I167"/>
  <sheetViews>
    <sheetView topLeftCell="A38" zoomScale="75" zoomScaleNormal="75" workbookViewId="0">
      <selection activeCell="G59" sqref="G59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947</v>
      </c>
      <c r="B1" s="157"/>
      <c r="C1" s="157"/>
      <c r="D1" s="157"/>
      <c r="E1" s="157"/>
      <c r="F1" s="157"/>
      <c r="G1" s="157"/>
      <c r="H1" s="157"/>
      <c r="I1" s="157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s="114" customFormat="1" ht="25.5" customHeight="1" x14ac:dyDescent="0.25">
      <c r="A3" s="9">
        <v>1</v>
      </c>
      <c r="B3" s="2" t="s">
        <v>985</v>
      </c>
      <c r="C3" s="2" t="s">
        <v>985</v>
      </c>
      <c r="D3" s="13" t="s">
        <v>10</v>
      </c>
      <c r="E3" s="10">
        <v>165920.67000000001</v>
      </c>
      <c r="F3" s="11">
        <v>23161</v>
      </c>
      <c r="G3" s="9">
        <v>16</v>
      </c>
      <c r="H3" s="33">
        <v>45555</v>
      </c>
      <c r="I3" s="3" t="s">
        <v>986</v>
      </c>
    </row>
    <row r="4" spans="1:9" ht="26.1" customHeight="1" x14ac:dyDescent="0.25">
      <c r="A4" s="9">
        <v>2</v>
      </c>
      <c r="B4" s="2" t="s">
        <v>883</v>
      </c>
      <c r="C4" s="2" t="s">
        <v>884</v>
      </c>
      <c r="D4" s="13" t="s">
        <v>8</v>
      </c>
      <c r="E4" s="10">
        <v>164805.26</v>
      </c>
      <c r="F4" s="11">
        <v>22825</v>
      </c>
      <c r="G4" s="9">
        <v>18</v>
      </c>
      <c r="H4" s="33">
        <v>45513</v>
      </c>
      <c r="I4" s="3" t="s">
        <v>394</v>
      </c>
    </row>
    <row r="5" spans="1:9" s="114" customFormat="1" ht="26.1" customHeight="1" x14ac:dyDescent="0.25">
      <c r="A5" s="9">
        <v>3</v>
      </c>
      <c r="B5" s="2" t="s">
        <v>964</v>
      </c>
      <c r="C5" s="2" t="s">
        <v>964</v>
      </c>
      <c r="D5" s="13" t="s">
        <v>8</v>
      </c>
      <c r="E5" s="10">
        <v>163035.63</v>
      </c>
      <c r="F5" s="11">
        <v>23288</v>
      </c>
      <c r="G5" s="9">
        <v>20</v>
      </c>
      <c r="H5" s="33">
        <v>45541</v>
      </c>
      <c r="I5" s="3" t="s">
        <v>13</v>
      </c>
    </row>
    <row r="6" spans="1:9" s="114" customFormat="1" ht="26.1" customHeight="1" x14ac:dyDescent="0.25">
      <c r="A6" s="9">
        <v>4</v>
      </c>
      <c r="B6" s="2" t="s">
        <v>965</v>
      </c>
      <c r="C6" s="2" t="s">
        <v>966</v>
      </c>
      <c r="D6" s="13" t="s">
        <v>8</v>
      </c>
      <c r="E6" s="10">
        <v>88308.02</v>
      </c>
      <c r="F6" s="11">
        <v>12257</v>
      </c>
      <c r="G6" s="9">
        <v>19</v>
      </c>
      <c r="H6" s="33">
        <v>45548</v>
      </c>
      <c r="I6" s="3" t="s">
        <v>14</v>
      </c>
    </row>
    <row r="7" spans="1:9" ht="26.1" customHeight="1" x14ac:dyDescent="0.25">
      <c r="A7" s="9">
        <v>5</v>
      </c>
      <c r="B7" s="2" t="s">
        <v>823</v>
      </c>
      <c r="C7" s="2" t="s">
        <v>824</v>
      </c>
      <c r="D7" s="13" t="s">
        <v>8</v>
      </c>
      <c r="E7" s="10">
        <v>83081.509999999995</v>
      </c>
      <c r="F7" s="11">
        <v>14485</v>
      </c>
      <c r="G7" s="9">
        <v>18</v>
      </c>
      <c r="H7" s="33">
        <v>45478</v>
      </c>
      <c r="I7" s="3" t="s">
        <v>11</v>
      </c>
    </row>
    <row r="8" spans="1:9" s="114" customFormat="1" ht="25.5" customHeight="1" x14ac:dyDescent="0.25">
      <c r="A8" s="9">
        <v>6</v>
      </c>
      <c r="B8" s="2" t="s">
        <v>967</v>
      </c>
      <c r="C8" s="2" t="s">
        <v>968</v>
      </c>
      <c r="D8" s="13" t="s">
        <v>24</v>
      </c>
      <c r="E8" s="10">
        <v>69263.740000000005</v>
      </c>
      <c r="F8" s="11">
        <v>12196</v>
      </c>
      <c r="G8" s="9">
        <v>19</v>
      </c>
      <c r="H8" s="33">
        <v>45562</v>
      </c>
      <c r="I8" s="3" t="s">
        <v>14</v>
      </c>
    </row>
    <row r="9" spans="1:9" ht="26.1" customHeight="1" x14ac:dyDescent="0.25">
      <c r="A9" s="9">
        <v>7</v>
      </c>
      <c r="B9" s="2" t="s">
        <v>825</v>
      </c>
      <c r="C9" s="2" t="s">
        <v>826</v>
      </c>
      <c r="D9" s="13" t="s">
        <v>8</v>
      </c>
      <c r="E9" s="10">
        <v>61543.53</v>
      </c>
      <c r="F9" s="11">
        <v>8966</v>
      </c>
      <c r="G9" s="9">
        <v>10</v>
      </c>
      <c r="H9" s="33">
        <v>45499</v>
      </c>
      <c r="I9" s="3" t="s">
        <v>9</v>
      </c>
    </row>
    <row r="10" spans="1:9" s="114" customFormat="1" ht="26.1" customHeight="1" x14ac:dyDescent="0.25">
      <c r="A10" s="9">
        <v>8</v>
      </c>
      <c r="B10" s="2" t="s">
        <v>955</v>
      </c>
      <c r="C10" s="2" t="s">
        <v>956</v>
      </c>
      <c r="D10" s="13" t="s">
        <v>8</v>
      </c>
      <c r="E10" s="10">
        <v>59160.97</v>
      </c>
      <c r="F10" s="11">
        <v>7899</v>
      </c>
      <c r="G10" s="9">
        <v>18</v>
      </c>
      <c r="H10" s="33">
        <v>45548</v>
      </c>
      <c r="I10" s="3" t="s">
        <v>11</v>
      </c>
    </row>
    <row r="11" spans="1:9" ht="26.1" customHeight="1" x14ac:dyDescent="0.25">
      <c r="A11" s="9">
        <v>9</v>
      </c>
      <c r="B11" s="2" t="s">
        <v>744</v>
      </c>
      <c r="C11" s="2" t="s">
        <v>745</v>
      </c>
      <c r="D11" s="13" t="s">
        <v>297</v>
      </c>
      <c r="E11" s="10">
        <v>46119.27</v>
      </c>
      <c r="F11" s="11">
        <v>8405</v>
      </c>
      <c r="G11" s="9">
        <v>13</v>
      </c>
      <c r="H11" s="33">
        <v>45457</v>
      </c>
      <c r="I11" s="3" t="s">
        <v>9</v>
      </c>
    </row>
    <row r="12" spans="1:9" s="114" customFormat="1" ht="26.1" customHeight="1" x14ac:dyDescent="0.25">
      <c r="A12" s="9">
        <v>10</v>
      </c>
      <c r="B12" s="2" t="s">
        <v>948</v>
      </c>
      <c r="C12" s="2" t="s">
        <v>949</v>
      </c>
      <c r="D12" s="13" t="s">
        <v>950</v>
      </c>
      <c r="E12" s="10">
        <v>41592.550000000003</v>
      </c>
      <c r="F12" s="11">
        <v>8077</v>
      </c>
      <c r="G12" s="9">
        <v>19</v>
      </c>
      <c r="H12" s="33">
        <v>45541</v>
      </c>
      <c r="I12" s="3" t="s">
        <v>15</v>
      </c>
    </row>
    <row r="13" spans="1:9" ht="25.5" customHeight="1" x14ac:dyDescent="0.25">
      <c r="A13" s="9">
        <v>11</v>
      </c>
      <c r="B13" s="2" t="s">
        <v>905</v>
      </c>
      <c r="C13" s="2" t="s">
        <v>906</v>
      </c>
      <c r="D13" s="13" t="s">
        <v>8</v>
      </c>
      <c r="E13" s="10">
        <v>33643.629999999997</v>
      </c>
      <c r="F13" s="11">
        <v>4904</v>
      </c>
      <c r="G13" s="9">
        <v>11</v>
      </c>
      <c r="H13" s="33">
        <v>45520</v>
      </c>
      <c r="I13" s="70" t="s">
        <v>9</v>
      </c>
    </row>
    <row r="14" spans="1:9" s="114" customFormat="1" ht="25.5" customHeight="1" x14ac:dyDescent="0.25">
      <c r="A14" s="9">
        <v>12</v>
      </c>
      <c r="B14" s="2" t="s">
        <v>958</v>
      </c>
      <c r="C14" s="2" t="s">
        <v>957</v>
      </c>
      <c r="D14" s="13" t="s">
        <v>8</v>
      </c>
      <c r="E14" s="10">
        <v>33631.410000000003</v>
      </c>
      <c r="F14" s="11">
        <v>5899</v>
      </c>
      <c r="G14" s="9">
        <v>26</v>
      </c>
      <c r="H14" s="33">
        <v>45555</v>
      </c>
      <c r="I14" s="3" t="s">
        <v>959</v>
      </c>
    </row>
    <row r="15" spans="1:9" s="114" customFormat="1" ht="26.1" customHeight="1" x14ac:dyDescent="0.25">
      <c r="A15" s="9">
        <v>13</v>
      </c>
      <c r="B15" s="2" t="s">
        <v>983</v>
      </c>
      <c r="C15" s="2" t="s">
        <v>983</v>
      </c>
      <c r="D15" s="13" t="s">
        <v>10</v>
      </c>
      <c r="E15" s="10">
        <v>26722.43</v>
      </c>
      <c r="F15" s="11">
        <v>3984</v>
      </c>
      <c r="G15" s="9">
        <v>8</v>
      </c>
      <c r="H15" s="33">
        <v>45541</v>
      </c>
      <c r="I15" s="3" t="s">
        <v>984</v>
      </c>
    </row>
    <row r="16" spans="1:9" ht="25.5" customHeight="1" x14ac:dyDescent="0.25">
      <c r="A16" s="9">
        <v>14</v>
      </c>
      <c r="B16" s="2" t="s">
        <v>890</v>
      </c>
      <c r="C16" s="2" t="s">
        <v>891</v>
      </c>
      <c r="D16" s="13" t="s">
        <v>8</v>
      </c>
      <c r="E16" s="10">
        <v>25670.74</v>
      </c>
      <c r="F16" s="11">
        <v>4059</v>
      </c>
      <c r="G16" s="9">
        <v>15</v>
      </c>
      <c r="H16" s="33">
        <v>45527</v>
      </c>
      <c r="I16" s="3" t="s">
        <v>13</v>
      </c>
    </row>
    <row r="17" spans="1:9" s="114" customFormat="1" ht="26.1" customHeight="1" x14ac:dyDescent="0.25">
      <c r="A17" s="9">
        <v>15</v>
      </c>
      <c r="B17" s="2" t="s">
        <v>951</v>
      </c>
      <c r="C17" s="2" t="s">
        <v>952</v>
      </c>
      <c r="D17" s="13" t="s">
        <v>24</v>
      </c>
      <c r="E17" s="10">
        <v>24308.68</v>
      </c>
      <c r="F17" s="11">
        <v>3326</v>
      </c>
      <c r="G17" s="9">
        <v>20</v>
      </c>
      <c r="H17" s="33">
        <v>45562</v>
      </c>
      <c r="I17" s="3" t="s">
        <v>15</v>
      </c>
    </row>
    <row r="18" spans="1:9" s="114" customFormat="1" ht="25.5" customHeight="1" x14ac:dyDescent="0.25">
      <c r="A18" s="9">
        <v>16</v>
      </c>
      <c r="B18" s="2" t="s">
        <v>970</v>
      </c>
      <c r="C18" s="2" t="s">
        <v>969</v>
      </c>
      <c r="D18" s="13" t="s">
        <v>8</v>
      </c>
      <c r="E18" s="10">
        <v>21070.9</v>
      </c>
      <c r="F18" s="11">
        <v>3027</v>
      </c>
      <c r="G18" s="9">
        <v>13</v>
      </c>
      <c r="H18" s="33">
        <v>45555</v>
      </c>
      <c r="I18" s="3" t="s">
        <v>14</v>
      </c>
    </row>
    <row r="19" spans="1:9" ht="26.1" customHeight="1" x14ac:dyDescent="0.25">
      <c r="A19" s="9">
        <v>17</v>
      </c>
      <c r="B19" s="2" t="s">
        <v>894</v>
      </c>
      <c r="C19" s="2" t="s">
        <v>895</v>
      </c>
      <c r="D19" s="13" t="s">
        <v>8</v>
      </c>
      <c r="E19" s="10">
        <v>15596.35</v>
      </c>
      <c r="F19" s="11">
        <v>2568</v>
      </c>
      <c r="G19" s="9">
        <v>14</v>
      </c>
      <c r="H19" s="33">
        <v>45534</v>
      </c>
      <c r="I19" s="3" t="s">
        <v>48</v>
      </c>
    </row>
    <row r="20" spans="1:9" ht="26.1" customHeight="1" x14ac:dyDescent="0.25">
      <c r="A20" s="9">
        <v>18</v>
      </c>
      <c r="B20" s="2" t="s">
        <v>896</v>
      </c>
      <c r="C20" s="2" t="s">
        <v>898</v>
      </c>
      <c r="D20" s="13" t="s">
        <v>897</v>
      </c>
      <c r="E20" s="10">
        <v>14368.86</v>
      </c>
      <c r="F20" s="11">
        <v>3126</v>
      </c>
      <c r="G20" s="9">
        <v>18</v>
      </c>
      <c r="H20" s="33">
        <v>45534</v>
      </c>
      <c r="I20" s="3" t="s">
        <v>48</v>
      </c>
    </row>
    <row r="21" spans="1:9" ht="26.1" customHeight="1" x14ac:dyDescent="0.25">
      <c r="A21" s="9">
        <v>19</v>
      </c>
      <c r="B21" s="2" t="s">
        <v>885</v>
      </c>
      <c r="C21" s="2" t="s">
        <v>886</v>
      </c>
      <c r="D21" s="13" t="s">
        <v>887</v>
      </c>
      <c r="E21" s="10">
        <v>9721.0400000000009</v>
      </c>
      <c r="F21" s="11">
        <v>1854</v>
      </c>
      <c r="G21" s="9">
        <v>10</v>
      </c>
      <c r="H21" s="33">
        <v>45513</v>
      </c>
      <c r="I21" s="3" t="s">
        <v>14</v>
      </c>
    </row>
    <row r="22" spans="1:9" s="114" customFormat="1" ht="26.1" customHeight="1" x14ac:dyDescent="0.25">
      <c r="A22" s="9">
        <v>20</v>
      </c>
      <c r="B22" s="2" t="s">
        <v>987</v>
      </c>
      <c r="C22" s="2" t="s">
        <v>988</v>
      </c>
      <c r="D22" s="13" t="s">
        <v>8</v>
      </c>
      <c r="E22" s="10">
        <v>8610.32</v>
      </c>
      <c r="F22" s="11">
        <v>1375</v>
      </c>
      <c r="G22" s="9">
        <v>11</v>
      </c>
      <c r="H22" s="33">
        <v>45555</v>
      </c>
      <c r="I22" s="3" t="s">
        <v>989</v>
      </c>
    </row>
    <row r="23" spans="1:9" s="114" customFormat="1" ht="26.1" customHeight="1" x14ac:dyDescent="0.25">
      <c r="A23" s="9">
        <v>21</v>
      </c>
      <c r="B23" s="16" t="s">
        <v>980</v>
      </c>
      <c r="C23" s="2" t="s">
        <v>981</v>
      </c>
      <c r="D23" s="13" t="s">
        <v>982</v>
      </c>
      <c r="E23" s="10">
        <v>7740.83</v>
      </c>
      <c r="F23" s="11">
        <v>1119</v>
      </c>
      <c r="G23" s="9">
        <v>13</v>
      </c>
      <c r="H23" s="33">
        <v>45548</v>
      </c>
      <c r="I23" s="3" t="s">
        <v>52</v>
      </c>
    </row>
    <row r="24" spans="1:9" s="114" customFormat="1" ht="25.5" customHeight="1" x14ac:dyDescent="0.25">
      <c r="A24" s="9">
        <v>22</v>
      </c>
      <c r="B24" s="2" t="s">
        <v>978</v>
      </c>
      <c r="C24" s="2" t="s">
        <v>979</v>
      </c>
      <c r="D24" s="13" t="s">
        <v>12</v>
      </c>
      <c r="E24" s="10">
        <v>6458</v>
      </c>
      <c r="F24" s="11">
        <v>1373</v>
      </c>
      <c r="G24" s="9">
        <v>14</v>
      </c>
      <c r="H24" s="33">
        <v>45548</v>
      </c>
      <c r="I24" s="3" t="s">
        <v>19</v>
      </c>
    </row>
    <row r="25" spans="1:9" s="114" customFormat="1" ht="26.1" customHeight="1" x14ac:dyDescent="0.25">
      <c r="A25" s="9">
        <v>23</v>
      </c>
      <c r="B25" s="2" t="s">
        <v>953</v>
      </c>
      <c r="C25" s="2" t="s">
        <v>954</v>
      </c>
      <c r="D25" s="13" t="s">
        <v>24</v>
      </c>
      <c r="E25" s="10">
        <v>6431.71</v>
      </c>
      <c r="F25" s="11">
        <v>1272</v>
      </c>
      <c r="G25" s="9">
        <v>15</v>
      </c>
      <c r="H25" s="33">
        <v>45555</v>
      </c>
      <c r="I25" s="3" t="s">
        <v>16</v>
      </c>
    </row>
    <row r="26" spans="1:9" ht="26.1" customHeight="1" x14ac:dyDescent="0.25">
      <c r="A26" s="9">
        <v>24</v>
      </c>
      <c r="B26" s="2" t="s">
        <v>918</v>
      </c>
      <c r="C26" s="2" t="s">
        <v>919</v>
      </c>
      <c r="D26" s="13" t="s">
        <v>920</v>
      </c>
      <c r="E26" s="10">
        <v>5133.43</v>
      </c>
      <c r="F26" s="11">
        <v>1051</v>
      </c>
      <c r="G26" s="9">
        <v>8</v>
      </c>
      <c r="H26" s="33">
        <v>45520</v>
      </c>
      <c r="I26" s="3" t="s">
        <v>52</v>
      </c>
    </row>
    <row r="27" spans="1:9" s="114" customFormat="1" ht="25.5" customHeight="1" x14ac:dyDescent="0.25">
      <c r="A27" s="9">
        <v>25</v>
      </c>
      <c r="B27" s="2" t="s">
        <v>971</v>
      </c>
      <c r="C27" s="2" t="s">
        <v>972</v>
      </c>
      <c r="D27" s="13" t="s">
        <v>973</v>
      </c>
      <c r="E27" s="10">
        <v>4620.57</v>
      </c>
      <c r="F27" s="11">
        <v>635</v>
      </c>
      <c r="G27" s="9">
        <v>11</v>
      </c>
      <c r="H27" s="33">
        <v>45562</v>
      </c>
      <c r="I27" s="3" t="s">
        <v>48</v>
      </c>
    </row>
    <row r="28" spans="1:9" s="5" customFormat="1" ht="26.1" customHeight="1" x14ac:dyDescent="0.25">
      <c r="A28" s="9">
        <v>26</v>
      </c>
      <c r="B28" s="2" t="s">
        <v>892</v>
      </c>
      <c r="C28" s="2" t="s">
        <v>893</v>
      </c>
      <c r="D28" s="13" t="s">
        <v>8</v>
      </c>
      <c r="E28" s="10">
        <v>3932.59</v>
      </c>
      <c r="F28" s="11">
        <v>561</v>
      </c>
      <c r="G28" s="9">
        <v>10</v>
      </c>
      <c r="H28" s="33">
        <v>45527</v>
      </c>
      <c r="I28" s="3" t="s">
        <v>14</v>
      </c>
    </row>
    <row r="29" spans="1:9" s="5" customFormat="1" ht="26.1" customHeight="1" x14ac:dyDescent="0.25">
      <c r="A29" s="9">
        <v>27</v>
      </c>
      <c r="B29" s="2" t="s">
        <v>916</v>
      </c>
      <c r="C29" s="2" t="s">
        <v>917</v>
      </c>
      <c r="D29" s="13" t="s">
        <v>8</v>
      </c>
      <c r="E29" s="10">
        <v>3406</v>
      </c>
      <c r="F29" s="11">
        <v>677</v>
      </c>
      <c r="G29" s="9">
        <v>5</v>
      </c>
      <c r="H29" s="33">
        <v>45534</v>
      </c>
      <c r="I29" s="3" t="s">
        <v>19</v>
      </c>
    </row>
    <row r="30" spans="1:9" s="5" customFormat="1" ht="26.1" customHeight="1" x14ac:dyDescent="0.25">
      <c r="A30" s="9">
        <v>28</v>
      </c>
      <c r="B30" s="2" t="s">
        <v>804</v>
      </c>
      <c r="C30" s="2" t="s">
        <v>805</v>
      </c>
      <c r="D30" s="13" t="s">
        <v>8</v>
      </c>
      <c r="E30" s="10">
        <v>3061.77</v>
      </c>
      <c r="F30" s="11">
        <v>440</v>
      </c>
      <c r="G30" s="9">
        <v>3</v>
      </c>
      <c r="H30" s="33" t="s">
        <v>806</v>
      </c>
      <c r="I30" s="3" t="s">
        <v>48</v>
      </c>
    </row>
    <row r="31" spans="1:9" s="5" customFormat="1" ht="26.1" customHeight="1" x14ac:dyDescent="0.25">
      <c r="A31" s="9">
        <v>29</v>
      </c>
      <c r="B31" s="2" t="s">
        <v>827</v>
      </c>
      <c r="C31" s="2" t="s">
        <v>828</v>
      </c>
      <c r="D31" s="13" t="s">
        <v>8</v>
      </c>
      <c r="E31" s="10">
        <v>2858.76</v>
      </c>
      <c r="F31" s="11">
        <v>469</v>
      </c>
      <c r="G31" s="9">
        <v>3</v>
      </c>
      <c r="H31" s="33">
        <v>45478</v>
      </c>
      <c r="I31" s="42" t="s">
        <v>9</v>
      </c>
    </row>
    <row r="32" spans="1:9" s="5" customFormat="1" ht="25.5" customHeight="1" x14ac:dyDescent="0.25">
      <c r="A32" s="9">
        <v>30</v>
      </c>
      <c r="B32" s="2" t="s">
        <v>914</v>
      </c>
      <c r="C32" s="2" t="s">
        <v>915</v>
      </c>
      <c r="D32" s="13" t="s">
        <v>621</v>
      </c>
      <c r="E32" s="10">
        <v>2577</v>
      </c>
      <c r="F32" s="11">
        <v>517</v>
      </c>
      <c r="G32" s="9">
        <v>14</v>
      </c>
      <c r="H32" s="33">
        <v>45527</v>
      </c>
      <c r="I32" s="3" t="s">
        <v>19</v>
      </c>
    </row>
    <row r="33" spans="1:9" s="115" customFormat="1" ht="25.5" customHeight="1" x14ac:dyDescent="0.25">
      <c r="A33" s="9">
        <v>31</v>
      </c>
      <c r="B33" s="2" t="s">
        <v>960</v>
      </c>
      <c r="C33" s="2" t="s">
        <v>960</v>
      </c>
      <c r="D33" s="13" t="s">
        <v>21</v>
      </c>
      <c r="E33" s="10">
        <v>2027.68</v>
      </c>
      <c r="F33" s="11">
        <v>390</v>
      </c>
      <c r="G33" s="9">
        <v>8</v>
      </c>
      <c r="H33" s="33">
        <v>45548</v>
      </c>
      <c r="I33" s="3" t="s">
        <v>961</v>
      </c>
    </row>
    <row r="34" spans="1:9" s="5" customFormat="1" ht="25.5" customHeight="1" x14ac:dyDescent="0.25">
      <c r="A34" s="9">
        <v>32</v>
      </c>
      <c r="B34" s="2" t="s">
        <v>446</v>
      </c>
      <c r="C34" s="2" t="s">
        <v>427</v>
      </c>
      <c r="D34" s="13" t="s">
        <v>456</v>
      </c>
      <c r="E34" s="10">
        <v>900</v>
      </c>
      <c r="F34" s="11">
        <v>162</v>
      </c>
      <c r="G34" s="9">
        <v>1</v>
      </c>
      <c r="H34" s="33">
        <v>45379</v>
      </c>
      <c r="I34" s="3" t="s">
        <v>16</v>
      </c>
    </row>
    <row r="35" spans="1:9" s="5" customFormat="1" ht="25.5" customHeight="1" x14ac:dyDescent="0.25">
      <c r="A35" s="9">
        <v>33</v>
      </c>
      <c r="B35" s="2" t="s">
        <v>811</v>
      </c>
      <c r="C35" s="2" t="s">
        <v>812</v>
      </c>
      <c r="D35" s="13" t="s">
        <v>8</v>
      </c>
      <c r="E35" s="10">
        <v>542</v>
      </c>
      <c r="F35" s="11">
        <v>106</v>
      </c>
      <c r="G35" s="9">
        <v>4</v>
      </c>
      <c r="H35" s="33">
        <v>45506</v>
      </c>
      <c r="I35" s="3" t="s">
        <v>394</v>
      </c>
    </row>
    <row r="36" spans="1:9" s="5" customFormat="1" ht="25.5" customHeight="1" x14ac:dyDescent="0.25">
      <c r="A36" s="9">
        <v>34</v>
      </c>
      <c r="B36" s="2" t="s">
        <v>440</v>
      </c>
      <c r="C36" s="2" t="s">
        <v>435</v>
      </c>
      <c r="D36" s="13" t="s">
        <v>454</v>
      </c>
      <c r="E36" s="10">
        <v>439.2</v>
      </c>
      <c r="F36" s="11">
        <v>61</v>
      </c>
      <c r="G36" s="9">
        <v>3</v>
      </c>
      <c r="H36" s="33">
        <v>45379</v>
      </c>
      <c r="I36" s="3" t="s">
        <v>16</v>
      </c>
    </row>
    <row r="37" spans="1:9" s="5" customFormat="1" ht="25.5" customHeight="1" x14ac:dyDescent="0.25">
      <c r="A37" s="9">
        <v>35</v>
      </c>
      <c r="B37" s="2" t="s">
        <v>564</v>
      </c>
      <c r="C37" s="2" t="s">
        <v>565</v>
      </c>
      <c r="D37" s="13" t="s">
        <v>21</v>
      </c>
      <c r="E37" s="10">
        <v>422.19999999999982</v>
      </c>
      <c r="F37" s="11">
        <v>68</v>
      </c>
      <c r="G37" s="9">
        <v>2</v>
      </c>
      <c r="H37" s="33">
        <v>45408</v>
      </c>
      <c r="I37" s="3" t="s">
        <v>30</v>
      </c>
    </row>
    <row r="38" spans="1:9" s="5" customFormat="1" ht="25.5" customHeight="1" x14ac:dyDescent="0.25">
      <c r="A38" s="9">
        <v>36</v>
      </c>
      <c r="B38" s="122" t="s">
        <v>818</v>
      </c>
      <c r="C38" s="122" t="s">
        <v>819</v>
      </c>
      <c r="D38" s="13" t="s">
        <v>117</v>
      </c>
      <c r="E38" s="10">
        <v>400.4</v>
      </c>
      <c r="F38" s="11">
        <v>66</v>
      </c>
      <c r="G38" s="9">
        <v>2</v>
      </c>
      <c r="H38" s="33">
        <v>45492</v>
      </c>
      <c r="I38" s="3" t="s">
        <v>23</v>
      </c>
    </row>
    <row r="39" spans="1:9" s="115" customFormat="1" ht="25.5" customHeight="1" x14ac:dyDescent="0.25">
      <c r="A39" s="9">
        <v>37</v>
      </c>
      <c r="B39" s="2" t="s">
        <v>962</v>
      </c>
      <c r="C39" s="2" t="s">
        <v>962</v>
      </c>
      <c r="D39" s="13" t="s">
        <v>24</v>
      </c>
      <c r="E39" s="10">
        <v>367.83</v>
      </c>
      <c r="F39" s="11">
        <v>78</v>
      </c>
      <c r="G39" s="9">
        <v>9</v>
      </c>
      <c r="H39" s="33">
        <v>45541</v>
      </c>
      <c r="I39" s="3" t="s">
        <v>963</v>
      </c>
    </row>
    <row r="40" spans="1:9" s="5" customFormat="1" ht="25.5" customHeight="1" x14ac:dyDescent="0.25">
      <c r="A40" s="9">
        <v>38</v>
      </c>
      <c r="B40" s="2" t="s">
        <v>850</v>
      </c>
      <c r="C40" s="2" t="s">
        <v>851</v>
      </c>
      <c r="D40" s="13" t="s">
        <v>21</v>
      </c>
      <c r="E40" s="10">
        <v>342</v>
      </c>
      <c r="F40" s="11">
        <v>64</v>
      </c>
      <c r="G40" s="9">
        <v>2</v>
      </c>
      <c r="H40" s="33">
        <v>45499</v>
      </c>
      <c r="I40" s="3" t="s">
        <v>19</v>
      </c>
    </row>
    <row r="41" spans="1:9" s="5" customFormat="1" ht="25.5" customHeight="1" x14ac:dyDescent="0.25">
      <c r="A41" s="9">
        <v>39</v>
      </c>
      <c r="B41" s="2" t="s">
        <v>126</v>
      </c>
      <c r="C41" s="2" t="s">
        <v>126</v>
      </c>
      <c r="D41" s="13" t="s">
        <v>127</v>
      </c>
      <c r="E41" s="10">
        <v>265.8</v>
      </c>
      <c r="F41" s="11">
        <v>39</v>
      </c>
      <c r="G41" s="9">
        <v>3</v>
      </c>
      <c r="H41" s="33">
        <v>45191</v>
      </c>
      <c r="I41" s="3" t="s">
        <v>16</v>
      </c>
    </row>
    <row r="42" spans="1:9" s="5" customFormat="1" ht="25.5" customHeight="1" x14ac:dyDescent="0.25">
      <c r="A42" s="9">
        <v>40</v>
      </c>
      <c r="B42" s="2" t="s">
        <v>815</v>
      </c>
      <c r="C42" s="2" t="s">
        <v>816</v>
      </c>
      <c r="D42" s="3" t="s">
        <v>817</v>
      </c>
      <c r="E42" s="10">
        <v>255</v>
      </c>
      <c r="F42" s="11">
        <v>59</v>
      </c>
      <c r="G42" s="9">
        <v>3</v>
      </c>
      <c r="H42" s="33">
        <v>45499</v>
      </c>
      <c r="I42" s="3" t="s">
        <v>15</v>
      </c>
    </row>
    <row r="43" spans="1:9" s="5" customFormat="1" ht="25.5" customHeight="1" x14ac:dyDescent="0.25">
      <c r="A43" s="9">
        <v>41</v>
      </c>
      <c r="B43" s="2" t="s">
        <v>277</v>
      </c>
      <c r="C43" s="2" t="s">
        <v>278</v>
      </c>
      <c r="D43" s="13" t="s">
        <v>49</v>
      </c>
      <c r="E43" s="10">
        <v>249.75</v>
      </c>
      <c r="F43" s="11">
        <v>45</v>
      </c>
      <c r="G43" s="9">
        <v>1</v>
      </c>
      <c r="H43" s="33">
        <v>45352</v>
      </c>
      <c r="I43" s="3" t="s">
        <v>13</v>
      </c>
    </row>
    <row r="44" spans="1:9" s="5" customFormat="1" ht="25.5" customHeight="1" x14ac:dyDescent="0.25">
      <c r="A44" s="9">
        <v>42</v>
      </c>
      <c r="B44" s="2" t="s">
        <v>617</v>
      </c>
      <c r="C44" s="2" t="s">
        <v>618</v>
      </c>
      <c r="D44" s="13" t="s">
        <v>8</v>
      </c>
      <c r="E44" s="10">
        <v>220</v>
      </c>
      <c r="F44" s="11">
        <v>44</v>
      </c>
      <c r="G44" s="9">
        <v>1</v>
      </c>
      <c r="H44" s="33">
        <v>45429</v>
      </c>
      <c r="I44" s="3" t="s">
        <v>16</v>
      </c>
    </row>
    <row r="45" spans="1:9" s="5" customFormat="1" ht="25.5" customHeight="1" x14ac:dyDescent="0.25">
      <c r="A45" s="9">
        <v>43</v>
      </c>
      <c r="B45" s="2" t="s">
        <v>758</v>
      </c>
      <c r="C45" s="2" t="s">
        <v>759</v>
      </c>
      <c r="D45" s="13" t="s">
        <v>21</v>
      </c>
      <c r="E45" s="10">
        <v>217</v>
      </c>
      <c r="F45" s="11">
        <v>56</v>
      </c>
      <c r="G45" s="9">
        <v>2</v>
      </c>
      <c r="H45" s="33">
        <v>45471</v>
      </c>
      <c r="I45" s="3" t="s">
        <v>30</v>
      </c>
    </row>
    <row r="46" spans="1:9" s="5" customFormat="1" ht="25.5" customHeight="1" x14ac:dyDescent="0.25">
      <c r="A46" s="9">
        <v>44</v>
      </c>
      <c r="B46" s="122" t="s">
        <v>848</v>
      </c>
      <c r="C46" s="122" t="s">
        <v>849</v>
      </c>
      <c r="D46" s="13" t="s">
        <v>29</v>
      </c>
      <c r="E46" s="10">
        <v>181</v>
      </c>
      <c r="F46" s="11">
        <v>36</v>
      </c>
      <c r="G46" s="9">
        <v>1</v>
      </c>
      <c r="H46" s="33">
        <v>45492</v>
      </c>
      <c r="I46" s="3" t="s">
        <v>19</v>
      </c>
    </row>
    <row r="47" spans="1:9" s="5" customFormat="1" ht="25.5" customHeight="1" x14ac:dyDescent="0.25">
      <c r="A47" s="9">
        <v>45</v>
      </c>
      <c r="B47" s="2" t="s">
        <v>624</v>
      </c>
      <c r="C47" s="2" t="s">
        <v>625</v>
      </c>
      <c r="D47" s="13" t="s">
        <v>599</v>
      </c>
      <c r="E47" s="10">
        <v>176</v>
      </c>
      <c r="F47" s="11">
        <v>79</v>
      </c>
      <c r="G47" s="9">
        <v>1</v>
      </c>
      <c r="H47" s="33">
        <v>45415</v>
      </c>
      <c r="I47" s="3" t="s">
        <v>30</v>
      </c>
    </row>
    <row r="48" spans="1:9" s="5" customFormat="1" ht="25.5" customHeight="1" x14ac:dyDescent="0.25">
      <c r="A48" s="9">
        <v>46</v>
      </c>
      <c r="B48" s="2" t="s">
        <v>233</v>
      </c>
      <c r="C48" s="2" t="s">
        <v>221</v>
      </c>
      <c r="D48" s="13" t="s">
        <v>29</v>
      </c>
      <c r="E48" s="10">
        <v>135</v>
      </c>
      <c r="F48" s="11">
        <v>27</v>
      </c>
      <c r="G48" s="9">
        <v>1</v>
      </c>
      <c r="H48" s="33">
        <v>45317</v>
      </c>
      <c r="I48" s="3" t="s">
        <v>236</v>
      </c>
    </row>
    <row r="49" spans="1:9" s="5" customFormat="1" ht="25.5" customHeight="1" x14ac:dyDescent="0.25">
      <c r="A49" s="9">
        <v>47</v>
      </c>
      <c r="B49" s="2" t="s">
        <v>923</v>
      </c>
      <c r="C49" s="2" t="s">
        <v>924</v>
      </c>
      <c r="D49" s="13" t="s">
        <v>18</v>
      </c>
      <c r="E49" s="10">
        <v>123.35</v>
      </c>
      <c r="F49" s="11">
        <v>25</v>
      </c>
      <c r="G49" s="9">
        <v>5</v>
      </c>
      <c r="H49" s="33">
        <v>45534</v>
      </c>
      <c r="I49" s="43" t="s">
        <v>50</v>
      </c>
    </row>
    <row r="50" spans="1:9" s="5" customFormat="1" ht="25.5" customHeight="1" x14ac:dyDescent="0.25">
      <c r="A50" s="9">
        <v>48</v>
      </c>
      <c r="B50" s="2" t="s">
        <v>441</v>
      </c>
      <c r="C50" s="2" t="s">
        <v>422</v>
      </c>
      <c r="D50" s="13" t="s">
        <v>455</v>
      </c>
      <c r="E50" s="10">
        <v>102</v>
      </c>
      <c r="F50" s="11">
        <v>23</v>
      </c>
      <c r="G50" s="9">
        <v>1</v>
      </c>
      <c r="H50" s="33">
        <v>45379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264</v>
      </c>
      <c r="C51" s="2" t="s">
        <v>265</v>
      </c>
      <c r="D51" s="13" t="s">
        <v>266</v>
      </c>
      <c r="E51" s="10">
        <v>100</v>
      </c>
      <c r="F51" s="11">
        <v>29</v>
      </c>
      <c r="G51" s="9">
        <v>1</v>
      </c>
      <c r="H51" s="33">
        <v>45331</v>
      </c>
      <c r="I51" s="3" t="s">
        <v>14</v>
      </c>
    </row>
    <row r="52" spans="1:9" s="5" customFormat="1" ht="25.5" customHeight="1" x14ac:dyDescent="0.25">
      <c r="A52" s="9">
        <v>50</v>
      </c>
      <c r="B52" s="2" t="s">
        <v>401</v>
      </c>
      <c r="C52" s="2" t="s">
        <v>402</v>
      </c>
      <c r="D52" s="13" t="s">
        <v>8</v>
      </c>
      <c r="E52" s="10">
        <v>100</v>
      </c>
      <c r="F52" s="11">
        <v>27</v>
      </c>
      <c r="G52" s="9">
        <v>1</v>
      </c>
      <c r="H52" s="33">
        <v>45359</v>
      </c>
      <c r="I52" s="3" t="s">
        <v>48</v>
      </c>
    </row>
    <row r="53" spans="1:9" s="5" customFormat="1" ht="25.5" customHeight="1" x14ac:dyDescent="0.25">
      <c r="A53" s="9">
        <v>51</v>
      </c>
      <c r="B53" s="2" t="s">
        <v>685</v>
      </c>
      <c r="C53" s="2" t="s">
        <v>686</v>
      </c>
      <c r="D53" s="13" t="s">
        <v>8</v>
      </c>
      <c r="E53" s="10">
        <v>86</v>
      </c>
      <c r="F53" s="11">
        <v>32</v>
      </c>
      <c r="G53" s="9">
        <v>1</v>
      </c>
      <c r="H53" s="33">
        <v>45464</v>
      </c>
      <c r="I53" s="3" t="s">
        <v>15</v>
      </c>
    </row>
    <row r="54" spans="1:9" s="5" customFormat="1" ht="25.5" customHeight="1" x14ac:dyDescent="0.25">
      <c r="A54" s="9">
        <v>52</v>
      </c>
      <c r="B54" s="2" t="s">
        <v>975</v>
      </c>
      <c r="C54" s="2" t="s">
        <v>976</v>
      </c>
      <c r="D54" s="13" t="s">
        <v>977</v>
      </c>
      <c r="E54" s="10">
        <v>79</v>
      </c>
      <c r="F54" s="11">
        <v>18</v>
      </c>
      <c r="G54" s="9">
        <v>1</v>
      </c>
      <c r="H54" s="33">
        <v>44655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921</v>
      </c>
      <c r="C55" s="2" t="s">
        <v>922</v>
      </c>
      <c r="D55" s="13" t="s">
        <v>8</v>
      </c>
      <c r="E55" s="10">
        <v>51.980000000000018</v>
      </c>
      <c r="F55" s="11">
        <v>13</v>
      </c>
      <c r="G55" s="9">
        <v>1</v>
      </c>
      <c r="H55" s="33">
        <v>45527</v>
      </c>
      <c r="I55" s="3" t="s">
        <v>52</v>
      </c>
    </row>
    <row r="56" spans="1:9" s="5" customFormat="1" ht="25.5" customHeight="1" x14ac:dyDescent="0.25">
      <c r="A56" s="9">
        <v>54</v>
      </c>
      <c r="B56" s="2" t="s">
        <v>690</v>
      </c>
      <c r="C56" s="2" t="s">
        <v>691</v>
      </c>
      <c r="D56" s="13" t="s">
        <v>21</v>
      </c>
      <c r="E56" s="10">
        <v>50</v>
      </c>
      <c r="F56" s="11">
        <v>25</v>
      </c>
      <c r="G56" s="9">
        <v>1</v>
      </c>
      <c r="H56" s="33">
        <v>45457</v>
      </c>
      <c r="I56" s="3" t="s">
        <v>23</v>
      </c>
    </row>
    <row r="57" spans="1:9" s="5" customFormat="1" ht="25.5" customHeight="1" x14ac:dyDescent="0.25">
      <c r="A57" s="9">
        <v>55</v>
      </c>
      <c r="B57" s="2" t="s">
        <v>974</v>
      </c>
      <c r="C57" s="2" t="s">
        <v>974</v>
      </c>
      <c r="D57" s="13" t="s">
        <v>10</v>
      </c>
      <c r="E57" s="10">
        <v>44.4</v>
      </c>
      <c r="F57" s="11">
        <v>6</v>
      </c>
      <c r="G57" s="9">
        <v>1</v>
      </c>
      <c r="H57" s="33">
        <v>44659</v>
      </c>
      <c r="I57" s="3" t="s">
        <v>16</v>
      </c>
    </row>
    <row r="58" spans="1:9" s="5" customFormat="1" ht="25.5" customHeight="1" x14ac:dyDescent="0.25">
      <c r="A58" s="9">
        <v>56</v>
      </c>
      <c r="B58" s="2" t="s">
        <v>283</v>
      </c>
      <c r="C58" s="2" t="s">
        <v>284</v>
      </c>
      <c r="D58" s="13" t="s">
        <v>21</v>
      </c>
      <c r="E58" s="10">
        <v>38</v>
      </c>
      <c r="F58" s="11">
        <v>6</v>
      </c>
      <c r="G58" s="9">
        <v>1</v>
      </c>
      <c r="H58" s="33">
        <v>45345</v>
      </c>
      <c r="I58" s="3" t="s">
        <v>285</v>
      </c>
    </row>
    <row r="59" spans="1:9" s="5" customFormat="1" ht="25.5" customHeight="1" x14ac:dyDescent="0.25">
      <c r="A59" s="9">
        <v>57</v>
      </c>
      <c r="B59" s="122" t="s">
        <v>829</v>
      </c>
      <c r="C59" s="122" t="s">
        <v>830</v>
      </c>
      <c r="D59" s="13" t="s">
        <v>8</v>
      </c>
      <c r="E59" s="10">
        <v>34</v>
      </c>
      <c r="F59" s="11">
        <v>6</v>
      </c>
      <c r="G59" s="9">
        <v>1</v>
      </c>
      <c r="H59" s="33">
        <v>45485</v>
      </c>
      <c r="I59" s="3" t="s">
        <v>11</v>
      </c>
    </row>
    <row r="60" spans="1:9" s="5" customFormat="1" ht="25.5" customHeight="1" x14ac:dyDescent="0.25">
      <c r="A60" s="9">
        <v>58</v>
      </c>
      <c r="B60" s="2" t="s">
        <v>907</v>
      </c>
      <c r="C60" s="2" t="s">
        <v>907</v>
      </c>
      <c r="D60" s="13" t="s">
        <v>8</v>
      </c>
      <c r="E60" s="10">
        <v>30</v>
      </c>
      <c r="F60" s="11">
        <v>5</v>
      </c>
      <c r="G60" s="9">
        <v>1</v>
      </c>
      <c r="H60" s="33">
        <v>45506</v>
      </c>
      <c r="I60" s="3" t="s">
        <v>11</v>
      </c>
    </row>
    <row r="61" spans="1:9" s="5" customFormat="1" ht="25.5" customHeight="1" x14ac:dyDescent="0.25">
      <c r="A61" s="9">
        <v>59</v>
      </c>
      <c r="B61" s="44" t="s">
        <v>912</v>
      </c>
      <c r="C61" s="44" t="s">
        <v>913</v>
      </c>
      <c r="D61" s="45" t="s">
        <v>8</v>
      </c>
      <c r="E61" s="10">
        <v>18</v>
      </c>
      <c r="F61" s="11">
        <v>3</v>
      </c>
      <c r="G61" s="46">
        <v>1</v>
      </c>
      <c r="H61" s="72">
        <v>45198</v>
      </c>
      <c r="I61" s="42" t="s">
        <v>15</v>
      </c>
    </row>
    <row r="62" spans="1:9" s="5" customFormat="1" ht="25.5" customHeight="1" x14ac:dyDescent="0.25">
      <c r="A62" s="9">
        <v>60</v>
      </c>
      <c r="B62" s="2" t="s">
        <v>755</v>
      </c>
      <c r="C62" s="2" t="s">
        <v>754</v>
      </c>
      <c r="D62" s="13" t="s">
        <v>24</v>
      </c>
      <c r="E62" s="10">
        <v>12</v>
      </c>
      <c r="F62" s="11">
        <v>2</v>
      </c>
      <c r="G62" s="9">
        <v>1</v>
      </c>
      <c r="H62" s="33">
        <v>45471</v>
      </c>
      <c r="I62" s="3" t="s">
        <v>19</v>
      </c>
    </row>
    <row r="63" spans="1:9" s="5" customFormat="1" ht="25.5" customHeight="1" thickBot="1" x14ac:dyDescent="0.3">
      <c r="A63" s="17"/>
      <c r="B63" s="16"/>
      <c r="C63" s="16"/>
      <c r="D63" s="28"/>
      <c r="E63" s="14"/>
      <c r="F63" s="15"/>
      <c r="G63" s="17"/>
      <c r="H63" s="117"/>
      <c r="I63" s="18"/>
    </row>
    <row r="64" spans="1:9" s="5" customFormat="1" ht="25.5" customHeight="1" thickBot="1" x14ac:dyDescent="0.3">
      <c r="A64" s="34"/>
      <c r="B64" s="19"/>
      <c r="C64" s="19"/>
      <c r="D64" s="35"/>
      <c r="E64" s="116">
        <f>SUM(E3:E63)</f>
        <v>1210405.7600000005</v>
      </c>
      <c r="F64" s="118">
        <f>SUM(F3:F63)</f>
        <v>185395</v>
      </c>
      <c r="G64" s="34"/>
      <c r="H64" s="67"/>
      <c r="I64" s="47"/>
    </row>
    <row r="65" spans="1:9" s="5" customFormat="1" ht="25.5" customHeight="1" x14ac:dyDescent="0.25">
      <c r="A65" s="34"/>
      <c r="B65" s="19"/>
      <c r="C65" s="19"/>
      <c r="D65" s="35"/>
      <c r="E65" s="60"/>
      <c r="F65" s="61"/>
      <c r="G65" s="34"/>
      <c r="H65" s="67"/>
      <c r="I65" s="47"/>
    </row>
    <row r="66" spans="1:9" s="5" customFormat="1" ht="25.5" hidden="1" customHeight="1" x14ac:dyDescent="0.25">
      <c r="A66" s="34"/>
      <c r="B66" s="19"/>
      <c r="C66" s="19"/>
      <c r="D66" s="35"/>
      <c r="E66" s="60"/>
      <c r="F66" s="61"/>
      <c r="G66" s="34"/>
      <c r="H66" s="67"/>
      <c r="I66" s="47"/>
    </row>
    <row r="67" spans="1:9" s="5" customFormat="1" ht="25.5" hidden="1" customHeight="1" x14ac:dyDescent="0.25">
      <c r="A67" s="34"/>
      <c r="B67" s="19"/>
      <c r="C67" s="19"/>
      <c r="D67" s="35"/>
      <c r="E67" s="60"/>
      <c r="F67" s="61"/>
      <c r="G67" s="34"/>
      <c r="H67" s="67"/>
      <c r="I67" s="47"/>
    </row>
    <row r="68" spans="1:9" s="5" customFormat="1" ht="25.5" hidden="1" customHeight="1" x14ac:dyDescent="0.25">
      <c r="A68" s="34"/>
      <c r="B68" s="19"/>
      <c r="C68" s="19"/>
      <c r="D68" s="35"/>
      <c r="E68" s="60"/>
      <c r="F68" s="61"/>
      <c r="G68" s="34"/>
      <c r="H68" s="67"/>
      <c r="I68" s="47"/>
    </row>
    <row r="69" spans="1:9" s="5" customFormat="1" ht="25.5" hidden="1" customHeight="1" x14ac:dyDescent="0.25">
      <c r="A69" s="34"/>
      <c r="B69" s="19"/>
      <c r="C69" s="19"/>
      <c r="D69" s="35"/>
      <c r="E69" s="60"/>
      <c r="F69" s="61"/>
      <c r="G69" s="34"/>
      <c r="H69" s="67"/>
      <c r="I69" s="47"/>
    </row>
    <row r="70" spans="1:9" s="5" customFormat="1" ht="25.5" hidden="1" customHeight="1" x14ac:dyDescent="0.25">
      <c r="A70" s="34"/>
      <c r="B70" s="19"/>
      <c r="C70" s="19"/>
      <c r="D70" s="35"/>
      <c r="E70" s="60"/>
      <c r="F70" s="61"/>
      <c r="G70" s="34"/>
      <c r="H70" s="67"/>
      <c r="I70" s="47"/>
    </row>
    <row r="71" spans="1:9" s="5" customFormat="1" ht="25.5" hidden="1" customHeight="1" x14ac:dyDescent="0.25">
      <c r="A71" s="34"/>
      <c r="B71" s="19"/>
      <c r="C71" s="19"/>
      <c r="D71" s="35"/>
      <c r="E71" s="60"/>
      <c r="F71" s="61"/>
      <c r="G71" s="34"/>
      <c r="H71" s="67"/>
      <c r="I71" s="47"/>
    </row>
    <row r="72" spans="1:9" s="5" customFormat="1" ht="25.5" hidden="1" customHeight="1" x14ac:dyDescent="0.25">
      <c r="A72" s="34"/>
      <c r="B72" s="19"/>
      <c r="C72" s="19"/>
      <c r="D72" s="35"/>
      <c r="E72" s="60"/>
      <c r="F72" s="61"/>
      <c r="G72" s="34"/>
      <c r="H72" s="67"/>
      <c r="I72" s="47"/>
    </row>
    <row r="73" spans="1:9" s="5" customFormat="1" ht="25.5" hidden="1" customHeight="1" x14ac:dyDescent="0.25">
      <c r="A73" s="34"/>
      <c r="B73" s="19"/>
      <c r="C73" s="19"/>
      <c r="D73" s="35"/>
      <c r="E73" s="60"/>
      <c r="F73" s="61"/>
      <c r="G73" s="34"/>
      <c r="H73" s="67"/>
      <c r="I73" s="47"/>
    </row>
    <row r="74" spans="1:9" s="5" customFormat="1" ht="25.5" hidden="1" customHeight="1" x14ac:dyDescent="0.25">
      <c r="A74" s="34"/>
      <c r="B74" s="19"/>
      <c r="C74" s="19"/>
      <c r="D74" s="35"/>
      <c r="E74" s="60"/>
      <c r="F74" s="61"/>
      <c r="G74" s="34"/>
      <c r="H74" s="67"/>
      <c r="I74" s="47"/>
    </row>
    <row r="75" spans="1:9" s="5" customFormat="1" ht="25.5" hidden="1" customHeight="1" x14ac:dyDescent="0.25">
      <c r="A75" s="34"/>
      <c r="B75" s="19"/>
      <c r="C75" s="19"/>
      <c r="D75" s="35"/>
      <c r="E75" s="60"/>
      <c r="F75" s="61"/>
      <c r="G75" s="34"/>
      <c r="H75" s="67"/>
      <c r="I75" s="47"/>
    </row>
    <row r="76" spans="1:9" s="5" customFormat="1" ht="25.5" hidden="1" customHeight="1" x14ac:dyDescent="0.25">
      <c r="A76" s="34"/>
      <c r="B76" s="19"/>
      <c r="C76" s="19"/>
      <c r="D76" s="35"/>
      <c r="E76" s="60"/>
      <c r="F76" s="61"/>
      <c r="G76" s="34"/>
      <c r="H76" s="67"/>
      <c r="I76" s="47"/>
    </row>
    <row r="77" spans="1:9" s="5" customFormat="1" ht="25.5" hidden="1" customHeight="1" x14ac:dyDescent="0.25">
      <c r="A77" s="34"/>
      <c r="B77" s="19"/>
      <c r="C77" s="19"/>
      <c r="D77" s="35"/>
      <c r="E77" s="60"/>
      <c r="F77" s="61"/>
      <c r="G77" s="34"/>
      <c r="H77" s="67"/>
      <c r="I77" s="47"/>
    </row>
    <row r="78" spans="1:9" s="5" customFormat="1" ht="25.5" hidden="1" customHeight="1" x14ac:dyDescent="0.25">
      <c r="A78" s="34"/>
      <c r="B78" s="19"/>
      <c r="C78" s="19"/>
      <c r="D78" s="35"/>
      <c r="E78" s="60"/>
      <c r="F78" s="61"/>
      <c r="G78" s="34"/>
      <c r="H78" s="67"/>
      <c r="I78" s="47"/>
    </row>
    <row r="79" spans="1:9" s="5" customFormat="1" ht="25.5" hidden="1" customHeight="1" x14ac:dyDescent="0.25">
      <c r="A79" s="34"/>
      <c r="B79" s="19"/>
      <c r="C79" s="19"/>
      <c r="D79" s="35"/>
      <c r="E79" s="60"/>
      <c r="F79" s="61"/>
      <c r="G79" s="34"/>
      <c r="H79" s="67"/>
      <c r="I79" s="47"/>
    </row>
    <row r="80" spans="1:9" s="5" customFormat="1" ht="25.5" hidden="1" customHeight="1" x14ac:dyDescent="0.25">
      <c r="A80" s="34"/>
      <c r="B80" s="19"/>
      <c r="C80" s="19"/>
      <c r="D80" s="35"/>
      <c r="E80" s="60"/>
      <c r="F80" s="61"/>
      <c r="G80" s="34"/>
      <c r="H80" s="67"/>
      <c r="I80" s="47"/>
    </row>
    <row r="81" spans="1:9" s="5" customFormat="1" ht="25.5" hidden="1" customHeight="1" x14ac:dyDescent="0.25">
      <c r="A81" s="34"/>
      <c r="B81" s="19"/>
      <c r="C81" s="19"/>
      <c r="D81" s="35"/>
      <c r="E81" s="60"/>
      <c r="F81" s="61"/>
      <c r="G81" s="34"/>
      <c r="H81" s="67"/>
      <c r="I81" s="47"/>
    </row>
    <row r="82" spans="1:9" s="5" customFormat="1" ht="25.5" hidden="1" customHeight="1" x14ac:dyDescent="0.25">
      <c r="A82" s="34"/>
      <c r="B82" s="19"/>
      <c r="C82" s="19"/>
      <c r="D82" s="35"/>
      <c r="E82" s="60"/>
      <c r="F82" s="61"/>
      <c r="G82" s="34"/>
      <c r="H82" s="67"/>
      <c r="I82" s="47"/>
    </row>
    <row r="83" spans="1:9" s="5" customFormat="1" ht="25.5" hidden="1" customHeight="1" x14ac:dyDescent="0.25">
      <c r="A83" s="34"/>
      <c r="B83" s="19"/>
      <c r="C83" s="19"/>
      <c r="D83" s="35"/>
      <c r="E83" s="60"/>
      <c r="F83" s="61"/>
      <c r="G83" s="34"/>
      <c r="H83" s="67"/>
      <c r="I83" s="47"/>
    </row>
    <row r="84" spans="1:9" s="5" customFormat="1" ht="25.5" hidden="1" customHeight="1" x14ac:dyDescent="0.25">
      <c r="A84" s="34"/>
      <c r="B84" s="19"/>
      <c r="C84" s="19"/>
      <c r="D84" s="35"/>
      <c r="E84" s="60"/>
      <c r="F84" s="61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60"/>
      <c r="F85" s="61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60"/>
      <c r="F86" s="61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60"/>
      <c r="F87" s="61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60"/>
      <c r="F88" s="61"/>
      <c r="G88" s="34"/>
      <c r="H88" s="67"/>
      <c r="I88" s="47"/>
    </row>
    <row r="89" spans="1:9" ht="0" hidden="1" customHeight="1" x14ac:dyDescent="0.25">
      <c r="A89" s="34"/>
      <c r="B89" s="19"/>
      <c r="C89" s="19"/>
      <c r="D89" s="35"/>
      <c r="E89" s="60"/>
      <c r="F89" s="61"/>
      <c r="G89" s="34"/>
      <c r="H89" s="67"/>
      <c r="I89" s="47"/>
    </row>
    <row r="90" spans="1:9" ht="0" hidden="1" customHeight="1" x14ac:dyDescent="0.25">
      <c r="A90" s="34"/>
      <c r="B90" s="19"/>
      <c r="C90" s="19"/>
      <c r="D90" s="35"/>
      <c r="E90" s="60"/>
      <c r="F90" s="61"/>
      <c r="G90" s="34"/>
      <c r="H90" s="67"/>
      <c r="I90" s="47"/>
    </row>
    <row r="91" spans="1:9" ht="0" hidden="1" customHeight="1" x14ac:dyDescent="0.25">
      <c r="A91" s="34"/>
      <c r="B91" s="19"/>
      <c r="C91" s="19"/>
      <c r="D91" s="35"/>
      <c r="E91" s="60"/>
      <c r="F91" s="61"/>
      <c r="G91" s="34"/>
      <c r="H91" s="67"/>
      <c r="I91" s="47"/>
    </row>
    <row r="92" spans="1:9" ht="0" hidden="1" customHeight="1" x14ac:dyDescent="0.25">
      <c r="A92" s="34"/>
      <c r="B92" s="19"/>
      <c r="C92" s="19"/>
      <c r="D92" s="35"/>
      <c r="E92" s="60"/>
      <c r="F92" s="61"/>
      <c r="G92" s="34"/>
      <c r="H92" s="67"/>
      <c r="I92" s="47"/>
    </row>
    <row r="93" spans="1:9" ht="0" hidden="1" customHeight="1" x14ac:dyDescent="0.25">
      <c r="A93" s="34"/>
      <c r="B93" s="19"/>
      <c r="C93" s="19"/>
      <c r="D93" s="35"/>
      <c r="E93" s="60"/>
      <c r="F93" s="61"/>
      <c r="G93" s="34"/>
      <c r="H93" s="67"/>
      <c r="I93" s="47"/>
    </row>
    <row r="94" spans="1:9" ht="0" hidden="1" customHeight="1" x14ac:dyDescent="0.25">
      <c r="A94" s="34"/>
      <c r="B94" s="19"/>
      <c r="C94" s="19"/>
      <c r="D94" s="35"/>
      <c r="E94" s="60"/>
      <c r="F94" s="61"/>
      <c r="G94" s="34"/>
      <c r="H94" s="67"/>
      <c r="I94" s="47"/>
    </row>
    <row r="95" spans="1:9" ht="0" hidden="1" customHeight="1" x14ac:dyDescent="0.25">
      <c r="A95" s="34"/>
      <c r="B95" s="19"/>
      <c r="C95" s="19"/>
      <c r="D95" s="35"/>
      <c r="E95" s="60"/>
      <c r="F95" s="61"/>
      <c r="G95" s="34"/>
      <c r="H95" s="67"/>
      <c r="I95" s="47"/>
    </row>
    <row r="96" spans="1:9" ht="0" hidden="1" customHeight="1" x14ac:dyDescent="0.25">
      <c r="A96" s="34"/>
      <c r="B96" s="19"/>
      <c r="C96" s="19"/>
      <c r="D96" s="35"/>
      <c r="E96" s="60"/>
      <c r="F96" s="61"/>
      <c r="G96" s="34"/>
      <c r="H96" s="67"/>
      <c r="I96" s="47"/>
    </row>
    <row r="97" spans="1:9" ht="0" hidden="1" customHeight="1" x14ac:dyDescent="0.25">
      <c r="A97" s="34"/>
      <c r="B97" s="19"/>
      <c r="C97" s="19"/>
      <c r="D97" s="35"/>
      <c r="E97" s="60"/>
      <c r="F97" s="61"/>
      <c r="G97" s="34"/>
      <c r="H97" s="67"/>
      <c r="I97" s="47"/>
    </row>
    <row r="98" spans="1:9" ht="0" hidden="1" customHeight="1" x14ac:dyDescent="0.25">
      <c r="A98" s="34"/>
      <c r="B98" s="19"/>
      <c r="C98" s="19"/>
      <c r="D98" s="35"/>
      <c r="E98" s="60"/>
      <c r="F98" s="61"/>
      <c r="G98" s="34"/>
      <c r="H98" s="67"/>
      <c r="I98" s="47"/>
    </row>
    <row r="99" spans="1:9" ht="0" hidden="1" customHeight="1" x14ac:dyDescent="0.25">
      <c r="A99" s="34"/>
      <c r="B99" s="19"/>
      <c r="C99" s="19"/>
      <c r="D99" s="35"/>
      <c r="E99" s="60"/>
      <c r="F99" s="61"/>
      <c r="G99" s="34"/>
      <c r="H99" s="67"/>
      <c r="I99" s="47"/>
    </row>
    <row r="100" spans="1:9" ht="0" hidden="1" customHeight="1" x14ac:dyDescent="0.25">
      <c r="A100" s="34"/>
      <c r="B100" s="19"/>
      <c r="C100" s="19"/>
      <c r="D100" s="35"/>
      <c r="E100" s="60"/>
      <c r="F100" s="61"/>
      <c r="G100" s="34"/>
      <c r="H100" s="67"/>
      <c r="I100" s="47"/>
    </row>
    <row r="101" spans="1:9" ht="0" hidden="1" customHeight="1" x14ac:dyDescent="0.25">
      <c r="A101" s="34"/>
      <c r="B101" s="19"/>
      <c r="C101" s="19"/>
      <c r="D101" s="35"/>
      <c r="E101" s="60"/>
      <c r="F101" s="61"/>
      <c r="G101" s="34"/>
      <c r="H101" s="67"/>
      <c r="I101" s="47"/>
    </row>
    <row r="102" spans="1:9" ht="0" hidden="1" customHeight="1" x14ac:dyDescent="0.25">
      <c r="A102" s="34"/>
      <c r="B102" s="19"/>
      <c r="C102" s="19"/>
      <c r="D102" s="35"/>
      <c r="E102" s="60"/>
      <c r="F102" s="61"/>
      <c r="G102" s="34"/>
      <c r="H102" s="67"/>
      <c r="I102" s="47"/>
    </row>
    <row r="103" spans="1:9" ht="0" hidden="1" customHeight="1" x14ac:dyDescent="0.25">
      <c r="A103" s="34"/>
      <c r="B103" s="19"/>
      <c r="C103" s="19"/>
      <c r="D103" s="35"/>
      <c r="E103" s="60"/>
      <c r="F103" s="61"/>
      <c r="G103" s="34"/>
      <c r="H103" s="67"/>
      <c r="I103" s="47"/>
    </row>
    <row r="104" spans="1:9" ht="0" hidden="1" customHeight="1" x14ac:dyDescent="0.25">
      <c r="A104" s="34"/>
      <c r="B104" s="19"/>
      <c r="C104" s="19"/>
      <c r="D104" s="35"/>
      <c r="E104" s="60"/>
      <c r="F104" s="61"/>
      <c r="G104" s="34"/>
      <c r="H104" s="67"/>
      <c r="I104" s="47"/>
    </row>
    <row r="105" spans="1:9" ht="0" hidden="1" customHeight="1" x14ac:dyDescent="0.25">
      <c r="A105" s="34"/>
      <c r="B105" s="19"/>
      <c r="C105" s="19"/>
      <c r="D105" s="35"/>
      <c r="E105" s="60"/>
      <c r="F105" s="61"/>
      <c r="G105" s="34"/>
      <c r="H105" s="67"/>
      <c r="I105" s="47"/>
    </row>
    <row r="106" spans="1:9" ht="0" hidden="1" customHeight="1" x14ac:dyDescent="0.25">
      <c r="A106" s="34"/>
      <c r="B106" s="19"/>
      <c r="C106" s="19"/>
      <c r="D106" s="35"/>
      <c r="E106" s="60"/>
      <c r="F106" s="61"/>
      <c r="G106" s="34"/>
      <c r="H106" s="67"/>
      <c r="I106" s="47"/>
    </row>
    <row r="107" spans="1:9" ht="0" hidden="1" customHeight="1" x14ac:dyDescent="0.25">
      <c r="A107" s="34"/>
      <c r="B107" s="19"/>
      <c r="C107" s="19"/>
      <c r="D107" s="35"/>
      <c r="E107" s="60"/>
      <c r="F107" s="61"/>
      <c r="G107" s="34"/>
      <c r="H107" s="67"/>
      <c r="I107" s="47"/>
    </row>
    <row r="108" spans="1:9" ht="0" hidden="1" customHeight="1" x14ac:dyDescent="0.25">
      <c r="A108" s="34"/>
      <c r="B108" s="19"/>
      <c r="C108" s="19"/>
      <c r="D108" s="35"/>
      <c r="E108" s="60"/>
      <c r="F108" s="61"/>
      <c r="G108" s="34"/>
      <c r="H108" s="67"/>
      <c r="I108" s="47"/>
    </row>
    <row r="109" spans="1:9" ht="0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ht="0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ht="0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ht="0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ht="0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ht="0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ht="0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ht="0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ht="0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ht="0" hidden="1" customHeight="1" x14ac:dyDescent="0.25">
      <c r="A118" s="34"/>
      <c r="B118" s="19"/>
      <c r="C118" s="19"/>
      <c r="D118" s="35"/>
      <c r="E118" s="36"/>
      <c r="F118" s="37"/>
      <c r="G118" s="34"/>
      <c r="H118" s="67"/>
      <c r="I118" s="47"/>
    </row>
    <row r="119" spans="1:9" ht="0" hidden="1" customHeight="1" x14ac:dyDescent="0.25">
      <c r="A119" s="34"/>
      <c r="B119" s="19"/>
      <c r="C119" s="19"/>
      <c r="D119" s="35"/>
      <c r="E119" s="36"/>
      <c r="F119" s="37"/>
      <c r="G119" s="34"/>
      <c r="H119" s="67"/>
      <c r="I119" s="47"/>
    </row>
    <row r="120" spans="1:9" ht="0" hidden="1" customHeight="1" x14ac:dyDescent="0.25">
      <c r="A120" s="34"/>
      <c r="B120" s="19"/>
      <c r="C120" s="19"/>
      <c r="D120" s="35"/>
      <c r="E120" s="36"/>
      <c r="F120" s="37"/>
      <c r="G120" s="34"/>
      <c r="H120" s="67"/>
      <c r="I120" s="47"/>
    </row>
    <row r="121" spans="1:9" ht="0" hidden="1" customHeight="1" x14ac:dyDescent="0.25">
      <c r="A121" s="34"/>
      <c r="B121" s="19"/>
      <c r="C121" s="19"/>
      <c r="D121" s="35"/>
      <c r="E121" s="36"/>
      <c r="F121" s="37"/>
      <c r="G121" s="34"/>
      <c r="H121" s="67"/>
      <c r="I121" s="47"/>
    </row>
    <row r="122" spans="1:9" ht="0" hidden="1" customHeight="1" x14ac:dyDescent="0.25">
      <c r="A122" s="34"/>
      <c r="B122" s="19"/>
      <c r="C122" s="19"/>
      <c r="D122" s="35"/>
      <c r="E122" s="36"/>
      <c r="F122" s="37"/>
      <c r="G122" s="34"/>
      <c r="H122" s="67"/>
      <c r="I122" s="47"/>
    </row>
    <row r="123" spans="1:9" ht="0" hidden="1" customHeight="1" x14ac:dyDescent="0.25">
      <c r="A123" s="34"/>
      <c r="B123" s="19"/>
      <c r="C123" s="19"/>
      <c r="D123" s="35"/>
      <c r="E123" s="36"/>
      <c r="F123" s="37"/>
      <c r="G123" s="34"/>
      <c r="H123" s="67"/>
      <c r="I123" s="47"/>
    </row>
    <row r="124" spans="1:9" ht="0" hidden="1" customHeight="1" x14ac:dyDescent="0.25">
      <c r="A124" s="34"/>
      <c r="B124" s="19"/>
      <c r="C124" s="19"/>
      <c r="D124" s="35"/>
      <c r="E124" s="36"/>
      <c r="F124" s="37"/>
      <c r="G124" s="34"/>
      <c r="H124" s="67"/>
      <c r="I124" s="47"/>
    </row>
    <row r="125" spans="1:9" ht="0" hidden="1" customHeight="1" x14ac:dyDescent="0.25">
      <c r="A125" s="34"/>
      <c r="B125" s="19"/>
      <c r="C125" s="19"/>
      <c r="D125" s="35"/>
      <c r="E125" s="36"/>
      <c r="F125" s="37"/>
      <c r="G125" s="34"/>
      <c r="H125" s="67"/>
      <c r="I125" s="47"/>
    </row>
    <row r="126" spans="1:9" ht="0" hidden="1" customHeight="1" x14ac:dyDescent="0.25">
      <c r="A126" s="34"/>
      <c r="B126" s="19"/>
      <c r="C126" s="19"/>
      <c r="D126" s="35"/>
      <c r="E126" s="36"/>
      <c r="F126" s="37"/>
      <c r="G126" s="34"/>
      <c r="H126" s="67"/>
      <c r="I126" s="47"/>
    </row>
    <row r="127" spans="1:9" ht="0" hidden="1" customHeight="1" x14ac:dyDescent="0.25">
      <c r="A127" s="34"/>
      <c r="B127" s="19"/>
      <c r="C127" s="19"/>
      <c r="D127" s="35"/>
      <c r="E127" s="36"/>
      <c r="F127" s="37"/>
      <c r="G127" s="34"/>
      <c r="H127" s="67"/>
      <c r="I127" s="47"/>
    </row>
    <row r="128" spans="1:9" ht="0" hidden="1" customHeight="1" x14ac:dyDescent="0.25">
      <c r="A128" s="34"/>
      <c r="B128" s="19"/>
      <c r="C128" s="19"/>
      <c r="D128" s="35"/>
      <c r="E128" s="36"/>
      <c r="F128" s="37"/>
      <c r="G128" s="34"/>
      <c r="H128" s="67"/>
      <c r="I128" s="47"/>
    </row>
    <row r="129" spans="1:9" ht="0" hidden="1" customHeight="1" x14ac:dyDescent="0.25">
      <c r="A129" s="34"/>
      <c r="B129" s="19"/>
      <c r="C129" s="19"/>
      <c r="D129" s="35"/>
      <c r="E129" s="36"/>
      <c r="F129" s="37"/>
      <c r="G129" s="34"/>
      <c r="H129" s="67"/>
      <c r="I129" s="86"/>
    </row>
    <row r="130" spans="1:9" ht="0" hidden="1" customHeight="1" x14ac:dyDescent="0.25">
      <c r="A130" s="34"/>
      <c r="B130" s="19"/>
      <c r="C130" s="19"/>
      <c r="D130" s="35"/>
      <c r="E130" s="60"/>
      <c r="F130" s="61"/>
      <c r="G130" s="34"/>
      <c r="H130" s="67"/>
      <c r="I130" s="86"/>
    </row>
    <row r="131" spans="1:9" ht="0" hidden="1" customHeight="1" x14ac:dyDescent="0.25">
      <c r="A131" s="34"/>
      <c r="B131" s="19"/>
      <c r="C131" s="19"/>
      <c r="D131" s="35"/>
      <c r="E131" s="60"/>
      <c r="F131" s="61"/>
      <c r="G131" s="34"/>
      <c r="H131" s="67"/>
      <c r="I131" s="86"/>
    </row>
    <row r="132" spans="1:9" ht="0" hidden="1" customHeight="1" x14ac:dyDescent="0.25">
      <c r="A132" s="34"/>
      <c r="B132" s="19"/>
      <c r="C132" s="19"/>
      <c r="D132" s="35"/>
      <c r="E132" s="36"/>
      <c r="F132" s="37"/>
      <c r="G132" s="34"/>
      <c r="H132" s="67"/>
      <c r="I132" s="86"/>
    </row>
    <row r="133" spans="1:9" ht="0" hidden="1" customHeight="1" x14ac:dyDescent="0.25">
      <c r="A133" s="17"/>
      <c r="B133" s="16"/>
      <c r="C133" s="16"/>
      <c r="D133" s="28"/>
      <c r="E133" s="30"/>
      <c r="F133" s="31"/>
      <c r="G133" s="17"/>
      <c r="H133" s="117"/>
      <c r="I133" s="18"/>
    </row>
    <row r="134" spans="1:9" ht="0" hidden="1" customHeight="1" x14ac:dyDescent="0.25">
      <c r="A134" s="34"/>
      <c r="B134" s="19"/>
      <c r="C134" s="19"/>
      <c r="D134" s="35"/>
      <c r="E134" s="60"/>
      <c r="F134" s="61"/>
      <c r="G134" s="34"/>
      <c r="H134" s="67"/>
      <c r="I134" s="47"/>
    </row>
    <row r="135" spans="1:9" ht="0" hidden="1" customHeight="1" x14ac:dyDescent="0.25">
      <c r="A135" s="34"/>
      <c r="B135" s="19"/>
      <c r="C135" s="19"/>
      <c r="D135" s="35"/>
      <c r="E135" s="36"/>
      <c r="F135" s="37"/>
      <c r="G135" s="34"/>
      <c r="H135" s="67"/>
      <c r="I135" s="47"/>
    </row>
    <row r="136" spans="1:9" ht="0" hidden="1" customHeight="1" x14ac:dyDescent="0.25">
      <c r="A136" s="34"/>
      <c r="B136" s="19"/>
      <c r="C136" s="19"/>
      <c r="D136" s="35"/>
      <c r="E136" s="36"/>
      <c r="F136" s="37"/>
      <c r="G136" s="34"/>
      <c r="H136" s="67"/>
      <c r="I136" s="47"/>
    </row>
    <row r="137" spans="1:9" ht="0" hidden="1" customHeight="1" x14ac:dyDescent="0.25">
      <c r="A137" s="34"/>
      <c r="B137" s="19"/>
      <c r="C137" s="19"/>
      <c r="D137" s="35"/>
      <c r="E137" s="36"/>
      <c r="F137" s="37"/>
      <c r="G137" s="34"/>
      <c r="H137" s="67"/>
      <c r="I137" s="47"/>
    </row>
    <row r="138" spans="1:9" ht="0" hidden="1" customHeight="1" x14ac:dyDescent="0.25">
      <c r="A138" s="34"/>
      <c r="B138" s="19"/>
      <c r="C138" s="19"/>
      <c r="D138" s="35"/>
      <c r="E138" s="36"/>
      <c r="F138" s="37"/>
      <c r="G138" s="34"/>
      <c r="H138" s="67"/>
      <c r="I138" s="47"/>
    </row>
    <row r="139" spans="1:9" ht="0" hidden="1" customHeight="1" x14ac:dyDescent="0.25">
      <c r="A139" s="34"/>
      <c r="B139" s="19"/>
      <c r="C139" s="19"/>
      <c r="D139" s="35"/>
      <c r="E139" s="36"/>
      <c r="F139" s="37"/>
      <c r="G139" s="34"/>
      <c r="H139" s="67"/>
      <c r="I139" s="47"/>
    </row>
    <row r="140" spans="1:9" ht="0" hidden="1" customHeight="1" x14ac:dyDescent="0.25">
      <c r="A140" s="34"/>
      <c r="B140" s="19"/>
      <c r="C140" s="19"/>
      <c r="D140" s="35"/>
      <c r="E140" s="36"/>
      <c r="F140" s="37"/>
      <c r="G140" s="34"/>
      <c r="H140" s="67"/>
      <c r="I140" s="47"/>
    </row>
    <row r="141" spans="1:9" ht="0" hidden="1" customHeight="1" x14ac:dyDescent="0.25">
      <c r="A141" s="34"/>
      <c r="B141" s="19"/>
      <c r="C141" s="19"/>
      <c r="D141" s="35"/>
      <c r="E141" s="36"/>
      <c r="F141" s="37"/>
      <c r="G141" s="34"/>
      <c r="H141" s="67"/>
      <c r="I141" s="47"/>
    </row>
    <row r="142" spans="1:9" ht="0" hidden="1" customHeight="1" x14ac:dyDescent="0.25">
      <c r="A142" s="34"/>
      <c r="B142" s="19"/>
      <c r="C142" s="19"/>
      <c r="D142" s="35"/>
      <c r="E142" s="36"/>
      <c r="F142" s="37"/>
      <c r="G142" s="34"/>
      <c r="H142" s="67"/>
      <c r="I142" s="47"/>
    </row>
    <row r="143" spans="1:9" ht="0" hidden="1" customHeight="1" x14ac:dyDescent="0.25">
      <c r="A143" s="34"/>
      <c r="B143" s="19"/>
      <c r="C143" s="19"/>
      <c r="D143" s="35"/>
      <c r="E143" s="36"/>
      <c r="F143" s="37"/>
      <c r="G143" s="34"/>
      <c r="H143" s="67"/>
      <c r="I143" s="47"/>
    </row>
    <row r="144" spans="1:9" ht="0" hidden="1" customHeight="1" x14ac:dyDescent="0.25">
      <c r="A144" s="34"/>
      <c r="B144" s="19"/>
      <c r="C144" s="19"/>
      <c r="D144" s="35"/>
      <c r="E144" s="36"/>
      <c r="F144" s="37"/>
      <c r="G144" s="34"/>
      <c r="H144" s="67"/>
      <c r="I144" s="47"/>
    </row>
    <row r="145" spans="1:9" ht="0" hidden="1" customHeight="1" x14ac:dyDescent="0.25">
      <c r="A145" s="34"/>
      <c r="B145" s="19"/>
      <c r="C145" s="19"/>
      <c r="D145" s="35"/>
      <c r="E145" s="36"/>
      <c r="F145" s="37"/>
      <c r="G145" s="34"/>
      <c r="H145" s="67"/>
      <c r="I145" s="47"/>
    </row>
    <row r="146" spans="1:9" ht="0" hidden="1" customHeight="1" x14ac:dyDescent="0.25">
      <c r="A146" s="34"/>
      <c r="B146" s="19"/>
      <c r="C146" s="19"/>
      <c r="D146" s="35"/>
      <c r="E146" s="36"/>
      <c r="F146" s="37"/>
      <c r="G146" s="34"/>
      <c r="H146" s="67"/>
      <c r="I146" s="47"/>
    </row>
    <row r="147" spans="1:9" ht="0" hidden="1" customHeight="1" x14ac:dyDescent="0.25">
      <c r="A147" s="34"/>
      <c r="B147" s="19"/>
      <c r="C147" s="19"/>
      <c r="D147" s="52"/>
      <c r="E147" s="53" t="s">
        <v>205</v>
      </c>
      <c r="F147" s="54"/>
      <c r="G147" s="50"/>
      <c r="H147" s="38"/>
      <c r="I147" s="18"/>
    </row>
    <row r="148" spans="1:9" ht="0" hidden="1" customHeight="1" x14ac:dyDescent="0.25">
      <c r="A148" s="34"/>
      <c r="B148" s="19"/>
      <c r="C148" s="19"/>
      <c r="D148" s="52"/>
      <c r="E148" s="53"/>
      <c r="F148" s="54"/>
      <c r="G148" s="50"/>
      <c r="H148" s="38"/>
      <c r="I148" s="18"/>
    </row>
    <row r="149" spans="1:9" ht="0" hidden="1" customHeight="1" x14ac:dyDescent="0.25">
      <c r="A149" s="34"/>
      <c r="B149" s="19"/>
      <c r="C149" s="19"/>
      <c r="D149" s="56"/>
      <c r="E149" s="60"/>
      <c r="F149" s="61"/>
      <c r="G149" s="58"/>
      <c r="H149" s="38"/>
      <c r="I149" s="18"/>
    </row>
    <row r="150" spans="1:9" ht="0" hidden="1" customHeight="1" x14ac:dyDescent="0.25">
      <c r="A150" s="34"/>
      <c r="B150" s="19"/>
      <c r="C150" s="19"/>
      <c r="D150" s="64"/>
      <c r="E150" s="53"/>
      <c r="F150" s="65"/>
      <c r="G150" s="57"/>
      <c r="H150" s="38"/>
      <c r="I150" s="18"/>
    </row>
    <row r="151" spans="1:9" ht="0" hidden="1" customHeight="1" x14ac:dyDescent="0.25">
      <c r="A151" s="50"/>
      <c r="B151" s="51"/>
      <c r="C151" s="51"/>
      <c r="D151" s="64"/>
      <c r="E151" s="53"/>
      <c r="F151" s="65"/>
      <c r="G151" s="57"/>
      <c r="H151" s="55"/>
      <c r="I151" s="56"/>
    </row>
    <row r="152" spans="1:9" ht="0" hidden="1" customHeight="1" x14ac:dyDescent="0.25">
      <c r="A152" s="58"/>
      <c r="B152" s="59"/>
      <c r="C152" s="59"/>
      <c r="D152" s="64"/>
      <c r="E152" s="53"/>
      <c r="F152" s="65"/>
      <c r="G152" s="57"/>
      <c r="H152" s="62"/>
      <c r="I152" s="56"/>
    </row>
    <row r="153" spans="1:9" ht="0" hidden="1" customHeight="1" x14ac:dyDescent="0.25">
      <c r="A153" s="57"/>
      <c r="B153" s="63"/>
      <c r="C153" s="63"/>
      <c r="D153" s="64"/>
      <c r="E153" s="53"/>
      <c r="F153" s="65"/>
      <c r="G153" s="57"/>
      <c r="H153" s="66"/>
      <c r="I153" s="63"/>
    </row>
    <row r="154" spans="1:9" ht="0" hidden="1" customHeight="1" x14ac:dyDescent="0.25">
      <c r="A154" s="57"/>
      <c r="B154" s="63"/>
      <c r="C154" s="63"/>
      <c r="D154" s="64"/>
      <c r="E154" s="53"/>
      <c r="F154" s="65"/>
      <c r="G154" s="57"/>
      <c r="H154" s="66"/>
      <c r="I154" s="63"/>
    </row>
    <row r="155" spans="1:9" ht="0" hidden="1" customHeight="1" x14ac:dyDescent="0.25">
      <c r="A155" s="57"/>
      <c r="B155" s="63"/>
      <c r="C155" s="63"/>
      <c r="D155" s="64"/>
      <c r="E155" s="53"/>
      <c r="F155" s="65"/>
      <c r="G155" s="57"/>
      <c r="H155" s="66"/>
      <c r="I155" s="63"/>
    </row>
    <row r="156" spans="1:9" ht="0" hidden="1" customHeight="1" x14ac:dyDescent="0.25">
      <c r="A156" s="57"/>
      <c r="B156" s="63"/>
      <c r="C156" s="63"/>
      <c r="D156" s="64"/>
      <c r="E156" s="53"/>
      <c r="F156" s="65"/>
      <c r="G156" s="57"/>
      <c r="H156" s="66"/>
      <c r="I156" s="63"/>
    </row>
    <row r="157" spans="1:9" ht="0" hidden="1" customHeight="1" x14ac:dyDescent="0.25">
      <c r="A157" s="57"/>
      <c r="B157" s="63"/>
      <c r="C157" s="63"/>
      <c r="D157" s="64"/>
      <c r="E157" s="53"/>
      <c r="F157" s="65"/>
      <c r="G157" s="57"/>
      <c r="H157" s="66"/>
      <c r="I157" s="63"/>
    </row>
    <row r="158" spans="1:9" ht="0" hidden="1" customHeight="1" x14ac:dyDescent="0.25">
      <c r="A158" s="57"/>
      <c r="B158" s="63"/>
      <c r="C158" s="63"/>
      <c r="D158" s="64"/>
      <c r="E158" s="53"/>
      <c r="F158" s="65"/>
      <c r="G158" s="57"/>
      <c r="H158" s="66"/>
      <c r="I158" s="63"/>
    </row>
    <row r="159" spans="1:9" ht="0" hidden="1" customHeight="1" x14ac:dyDescent="0.25">
      <c r="A159" s="57"/>
      <c r="B159" s="63"/>
      <c r="C159" s="63"/>
      <c r="D159" s="64"/>
      <c r="E159" s="53"/>
      <c r="F159" s="65"/>
      <c r="G159" s="57"/>
      <c r="H159" s="66"/>
      <c r="I159" s="63"/>
    </row>
    <row r="160" spans="1:9" ht="0" hidden="1" customHeight="1" x14ac:dyDescent="0.25">
      <c r="A160" s="57"/>
      <c r="B160" s="63"/>
      <c r="C160" s="63"/>
      <c r="D160" s="64"/>
      <c r="E160" s="53"/>
      <c r="F160" s="65"/>
      <c r="G160" s="57"/>
      <c r="H160" s="66"/>
      <c r="I160" s="63"/>
    </row>
    <row r="161" spans="1:9" ht="0" hidden="1" customHeight="1" x14ac:dyDescent="0.25">
      <c r="A161" s="57"/>
      <c r="B161" s="63"/>
      <c r="C161" s="63"/>
      <c r="D161" s="64"/>
      <c r="E161" s="53"/>
      <c r="F161" s="65"/>
      <c r="G161" s="57"/>
      <c r="H161" s="66"/>
      <c r="I161" s="63"/>
    </row>
    <row r="162" spans="1:9" ht="0" hidden="1" customHeight="1" x14ac:dyDescent="0.25">
      <c r="A162" s="57"/>
      <c r="B162" s="63"/>
      <c r="C162" s="63"/>
      <c r="D162" s="64"/>
      <c r="E162" s="53"/>
      <c r="F162" s="65"/>
      <c r="G162" s="57"/>
      <c r="H162" s="66"/>
      <c r="I162" s="63"/>
    </row>
    <row r="163" spans="1:9" ht="0" hidden="1" customHeight="1" x14ac:dyDescent="0.25">
      <c r="A163" s="57"/>
      <c r="B163" s="63"/>
      <c r="C163" s="63"/>
      <c r="D163" s="64"/>
      <c r="E163" s="53"/>
      <c r="F163" s="65"/>
      <c r="G163" s="57"/>
      <c r="H163" s="66"/>
      <c r="I163" s="63"/>
    </row>
    <row r="164" spans="1:9" ht="0" hidden="1" customHeight="1" x14ac:dyDescent="0.25">
      <c r="A164" s="57"/>
      <c r="B164" s="63"/>
      <c r="C164" s="63"/>
      <c r="D164" s="64"/>
      <c r="E164" s="53"/>
      <c r="F164" s="65"/>
      <c r="G164" s="57"/>
      <c r="H164" s="66"/>
      <c r="I164" s="63"/>
    </row>
    <row r="165" spans="1:9" ht="0" hidden="1" customHeight="1" x14ac:dyDescent="0.25">
      <c r="A165" s="57"/>
      <c r="B165" s="63"/>
      <c r="C165" s="63"/>
      <c r="H165" s="66"/>
      <c r="I165" s="63"/>
    </row>
    <row r="166" spans="1:9" ht="0" hidden="1" customHeight="1" x14ac:dyDescent="0.25">
      <c r="A166" s="57"/>
      <c r="B166" s="63"/>
      <c r="C166" s="63"/>
      <c r="H166" s="66"/>
      <c r="I166" s="63"/>
    </row>
    <row r="167" spans="1:9" ht="0" hidden="1" customHeight="1" x14ac:dyDescent="0.25">
      <c r="A167" s="57"/>
      <c r="B167" s="63"/>
      <c r="C167" s="63"/>
      <c r="H167" s="66"/>
      <c r="I167" s="63"/>
    </row>
  </sheetData>
  <mergeCells count="1">
    <mergeCell ref="A1:I1"/>
  </mergeCells>
  <conditionalFormatting sqref="B3:B146">
    <cfRule type="duplicateValues" dxfId="25" priority="271"/>
  </conditionalFormatting>
  <conditionalFormatting sqref="B10:B18 B3:B7 B20:B21">
    <cfRule type="duplicateValues" dxfId="24" priority="7"/>
  </conditionalFormatting>
  <conditionalFormatting sqref="B129:B132">
    <cfRule type="duplicateValues" dxfId="23" priority="8"/>
  </conditionalFormatting>
  <conditionalFormatting sqref="C4">
    <cfRule type="duplicateValues" dxfId="22" priority="4"/>
  </conditionalFormatting>
  <conditionalFormatting sqref="C21">
    <cfRule type="duplicateValues" dxfId="21" priority="6"/>
  </conditionalFormatting>
  <conditionalFormatting sqref="C51">
    <cfRule type="duplicateValues" dxfId="20" priority="3"/>
  </conditionalFormatting>
  <conditionalFormatting sqref="F11">
    <cfRule type="duplicateValues" dxfId="19" priority="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9654-2515-4D5D-A306-E9C73A58B2B0}">
  <dimension ref="A1:I204"/>
  <sheetViews>
    <sheetView zoomScale="75" zoomScaleNormal="75" workbookViewId="0">
      <selection activeCell="E11" sqref="E11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1008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ht="25.5" customHeight="1" x14ac:dyDescent="0.25">
      <c r="A3" s="9">
        <v>1</v>
      </c>
      <c r="B3" s="2" t="s">
        <v>1030</v>
      </c>
      <c r="C3" s="2" t="s">
        <v>1031</v>
      </c>
      <c r="D3" s="13" t="s">
        <v>8</v>
      </c>
      <c r="E3" s="10">
        <v>268956.38</v>
      </c>
      <c r="F3" s="11">
        <v>34630</v>
      </c>
      <c r="G3" s="9">
        <v>20</v>
      </c>
      <c r="H3" s="33">
        <v>45569</v>
      </c>
      <c r="I3" s="3" t="s">
        <v>13</v>
      </c>
    </row>
    <row r="4" spans="1:9" ht="26.1" customHeight="1" x14ac:dyDescent="0.25">
      <c r="A4" s="9">
        <v>2</v>
      </c>
      <c r="B4" s="2" t="s">
        <v>1032</v>
      </c>
      <c r="C4" s="2" t="s">
        <v>1033</v>
      </c>
      <c r="D4" s="13" t="s">
        <v>8</v>
      </c>
      <c r="E4" s="10">
        <v>211921.86</v>
      </c>
      <c r="F4" s="11">
        <v>27435</v>
      </c>
      <c r="G4" s="9">
        <v>14</v>
      </c>
      <c r="H4" s="33">
        <v>45590</v>
      </c>
      <c r="I4" s="3" t="s">
        <v>394</v>
      </c>
    </row>
    <row r="5" spans="1:9" ht="26.1" customHeight="1" x14ac:dyDescent="0.25">
      <c r="A5" s="9">
        <v>3</v>
      </c>
      <c r="B5" s="2" t="s">
        <v>967</v>
      </c>
      <c r="C5" s="2" t="s">
        <v>968</v>
      </c>
      <c r="D5" s="13" t="s">
        <v>24</v>
      </c>
      <c r="E5" s="10">
        <v>163417.72</v>
      </c>
      <c r="F5" s="11">
        <v>30568</v>
      </c>
      <c r="G5" s="9">
        <v>19</v>
      </c>
      <c r="H5" s="33">
        <v>45562</v>
      </c>
      <c r="I5" s="3" t="s">
        <v>14</v>
      </c>
    </row>
    <row r="6" spans="1:9" ht="26.1" customHeight="1" x14ac:dyDescent="0.25">
      <c r="A6" s="9">
        <v>4</v>
      </c>
      <c r="B6" s="2" t="s">
        <v>1015</v>
      </c>
      <c r="C6" s="2" t="s">
        <v>1016</v>
      </c>
      <c r="D6" s="13" t="s">
        <v>8</v>
      </c>
      <c r="E6" s="10">
        <v>133013.65</v>
      </c>
      <c r="F6" s="11">
        <v>17949</v>
      </c>
      <c r="G6" s="9">
        <v>16</v>
      </c>
      <c r="H6" s="33">
        <v>45583</v>
      </c>
      <c r="I6" s="3" t="s">
        <v>959</v>
      </c>
    </row>
    <row r="7" spans="1:9" ht="26.1" customHeight="1" x14ac:dyDescent="0.25">
      <c r="A7" s="9">
        <v>5</v>
      </c>
      <c r="B7" s="2" t="s">
        <v>985</v>
      </c>
      <c r="C7" s="2" t="s">
        <v>985</v>
      </c>
      <c r="D7" s="13" t="s">
        <v>10</v>
      </c>
      <c r="E7" s="10">
        <v>121040.62000000002</v>
      </c>
      <c r="F7" s="11">
        <v>18705</v>
      </c>
      <c r="G7" s="9">
        <v>16</v>
      </c>
      <c r="H7" s="33">
        <v>45555</v>
      </c>
      <c r="I7" s="3" t="s">
        <v>986</v>
      </c>
    </row>
    <row r="8" spans="1:9" ht="25.5" customHeight="1" x14ac:dyDescent="0.25">
      <c r="A8" s="9">
        <v>6</v>
      </c>
      <c r="B8" s="2" t="s">
        <v>1017</v>
      </c>
      <c r="C8" s="2" t="s">
        <v>1018</v>
      </c>
      <c r="D8" s="13" t="s">
        <v>8</v>
      </c>
      <c r="E8" s="10">
        <v>99963.81</v>
      </c>
      <c r="F8" s="11">
        <v>18621</v>
      </c>
      <c r="G8" s="9">
        <v>26</v>
      </c>
      <c r="H8" s="33">
        <v>45590</v>
      </c>
      <c r="I8" s="3" t="s">
        <v>11</v>
      </c>
    </row>
    <row r="9" spans="1:9" ht="26.1" customHeight="1" x14ac:dyDescent="0.25">
      <c r="A9" s="9">
        <v>7</v>
      </c>
      <c r="B9" s="2" t="s">
        <v>951</v>
      </c>
      <c r="C9" s="2" t="s">
        <v>952</v>
      </c>
      <c r="D9" s="13" t="s">
        <v>24</v>
      </c>
      <c r="E9" s="10">
        <v>83848.62</v>
      </c>
      <c r="F9" s="11">
        <v>12782</v>
      </c>
      <c r="G9" s="9">
        <v>20</v>
      </c>
      <c r="H9" s="33">
        <v>45562</v>
      </c>
      <c r="I9" s="3" t="s">
        <v>15</v>
      </c>
    </row>
    <row r="10" spans="1:9" ht="26.1" customHeight="1" x14ac:dyDescent="0.25">
      <c r="A10" s="9">
        <v>8</v>
      </c>
      <c r="B10" s="2" t="s">
        <v>1050</v>
      </c>
      <c r="C10" s="2" t="s">
        <v>1050</v>
      </c>
      <c r="D10" s="13" t="s">
        <v>10</v>
      </c>
      <c r="E10" s="10">
        <v>73806.62</v>
      </c>
      <c r="F10" s="11">
        <v>10705</v>
      </c>
      <c r="G10" s="9">
        <v>20</v>
      </c>
      <c r="H10" s="33">
        <v>45576</v>
      </c>
      <c r="I10" s="3" t="s">
        <v>1051</v>
      </c>
    </row>
    <row r="11" spans="1:9" ht="26.1" customHeight="1" x14ac:dyDescent="0.25">
      <c r="A11" s="9">
        <v>9</v>
      </c>
      <c r="B11" s="2" t="s">
        <v>1034</v>
      </c>
      <c r="C11" s="2" t="s">
        <v>1035</v>
      </c>
      <c r="D11" s="13" t="s">
        <v>1036</v>
      </c>
      <c r="E11" s="10">
        <v>53064.61</v>
      </c>
      <c r="F11" s="11">
        <v>10254</v>
      </c>
      <c r="G11" s="9">
        <v>16</v>
      </c>
      <c r="H11" s="33">
        <v>45583</v>
      </c>
      <c r="I11" s="3" t="s">
        <v>14</v>
      </c>
    </row>
    <row r="12" spans="1:9" ht="26.1" customHeight="1" x14ac:dyDescent="0.25">
      <c r="A12" s="9">
        <v>10</v>
      </c>
      <c r="B12" s="2" t="s">
        <v>964</v>
      </c>
      <c r="C12" s="2" t="s">
        <v>964</v>
      </c>
      <c r="D12" s="13" t="s">
        <v>8</v>
      </c>
      <c r="E12" s="10">
        <v>51266.79</v>
      </c>
      <c r="F12" s="11">
        <v>8072</v>
      </c>
      <c r="G12" s="9">
        <v>11</v>
      </c>
      <c r="H12" s="33">
        <v>45541</v>
      </c>
      <c r="I12" s="3" t="s">
        <v>13</v>
      </c>
    </row>
    <row r="13" spans="1:9" ht="25.5" customHeight="1" x14ac:dyDescent="0.25">
      <c r="A13" s="9">
        <v>11</v>
      </c>
      <c r="B13" s="2" t="s">
        <v>1054</v>
      </c>
      <c r="C13" s="2" t="s">
        <v>1055</v>
      </c>
      <c r="D13" s="13" t="s">
        <v>49</v>
      </c>
      <c r="E13" s="10">
        <v>50977</v>
      </c>
      <c r="F13" s="11">
        <v>9894</v>
      </c>
      <c r="G13" s="9">
        <v>17</v>
      </c>
      <c r="H13" s="33">
        <v>45576</v>
      </c>
      <c r="I13" s="3" t="s">
        <v>19</v>
      </c>
    </row>
    <row r="14" spans="1:9" ht="25.5" customHeight="1" x14ac:dyDescent="0.25">
      <c r="A14" s="9">
        <v>12</v>
      </c>
      <c r="B14" s="2" t="s">
        <v>1010</v>
      </c>
      <c r="C14" s="2" t="s">
        <v>1011</v>
      </c>
      <c r="D14" s="13" t="s">
        <v>1012</v>
      </c>
      <c r="E14" s="10">
        <v>39514.07</v>
      </c>
      <c r="F14" s="11">
        <v>5748</v>
      </c>
      <c r="G14" s="9">
        <v>16</v>
      </c>
      <c r="H14" s="33">
        <v>45590</v>
      </c>
      <c r="I14" s="3" t="s">
        <v>15</v>
      </c>
    </row>
    <row r="15" spans="1:9" ht="26.1" customHeight="1" x14ac:dyDescent="0.25">
      <c r="A15" s="9">
        <v>13</v>
      </c>
      <c r="B15" s="2" t="s">
        <v>823</v>
      </c>
      <c r="C15" s="2" t="s">
        <v>824</v>
      </c>
      <c r="D15" s="13" t="s">
        <v>8</v>
      </c>
      <c r="E15" s="10">
        <v>34825.120000000003</v>
      </c>
      <c r="F15" s="11">
        <v>6321</v>
      </c>
      <c r="G15" s="9">
        <v>12</v>
      </c>
      <c r="H15" s="33">
        <v>45478</v>
      </c>
      <c r="I15" s="3" t="s">
        <v>11</v>
      </c>
    </row>
    <row r="16" spans="1:9" ht="25.5" customHeight="1" x14ac:dyDescent="0.25">
      <c r="A16" s="9">
        <v>14</v>
      </c>
      <c r="B16" s="2" t="s">
        <v>1020</v>
      </c>
      <c r="C16" s="2" t="s">
        <v>1019</v>
      </c>
      <c r="D16" s="13" t="s">
        <v>8</v>
      </c>
      <c r="E16" s="10">
        <v>33259.17</v>
      </c>
      <c r="F16" s="11">
        <v>4643</v>
      </c>
      <c r="G16" s="9">
        <v>14</v>
      </c>
      <c r="H16" s="33">
        <v>45590</v>
      </c>
      <c r="I16" s="3" t="s">
        <v>961</v>
      </c>
    </row>
    <row r="17" spans="1:9" ht="26.1" customHeight="1" x14ac:dyDescent="0.25">
      <c r="A17" s="9">
        <v>15</v>
      </c>
      <c r="B17" s="2" t="s">
        <v>965</v>
      </c>
      <c r="C17" s="2" t="s">
        <v>966</v>
      </c>
      <c r="D17" s="13" t="s">
        <v>8</v>
      </c>
      <c r="E17" s="10">
        <v>26833.51</v>
      </c>
      <c r="F17" s="11">
        <v>4586</v>
      </c>
      <c r="G17" s="9">
        <v>15</v>
      </c>
      <c r="H17" s="33">
        <v>45548</v>
      </c>
      <c r="I17" s="3" t="s">
        <v>14</v>
      </c>
    </row>
    <row r="18" spans="1:9" ht="25.5" customHeight="1" x14ac:dyDescent="0.25">
      <c r="A18" s="9">
        <v>16</v>
      </c>
      <c r="B18" s="2" t="s">
        <v>1021</v>
      </c>
      <c r="C18" s="2" t="s">
        <v>1022</v>
      </c>
      <c r="D18" s="13" t="s">
        <v>8</v>
      </c>
      <c r="E18" s="10">
        <v>23381.56</v>
      </c>
      <c r="F18" s="11">
        <v>3584</v>
      </c>
      <c r="G18" s="9">
        <v>17</v>
      </c>
      <c r="H18" s="33">
        <v>45583</v>
      </c>
      <c r="I18" s="3" t="s">
        <v>961</v>
      </c>
    </row>
    <row r="19" spans="1:9" ht="26.1" customHeight="1" x14ac:dyDescent="0.25">
      <c r="A19" s="9">
        <v>17</v>
      </c>
      <c r="B19" s="2" t="s">
        <v>883</v>
      </c>
      <c r="C19" s="2" t="s">
        <v>884</v>
      </c>
      <c r="D19" s="13" t="s">
        <v>8</v>
      </c>
      <c r="E19" s="10">
        <v>18649.8</v>
      </c>
      <c r="F19" s="11">
        <v>2891</v>
      </c>
      <c r="G19" s="9">
        <v>13</v>
      </c>
      <c r="H19" s="33">
        <v>45513</v>
      </c>
      <c r="I19" s="3" t="s">
        <v>394</v>
      </c>
    </row>
    <row r="20" spans="1:9" ht="26.1" customHeight="1" x14ac:dyDescent="0.25">
      <c r="A20" s="9">
        <v>18</v>
      </c>
      <c r="B20" s="2" t="s">
        <v>1037</v>
      </c>
      <c r="C20" s="2" t="s">
        <v>1038</v>
      </c>
      <c r="D20" s="13" t="s">
        <v>8</v>
      </c>
      <c r="E20" s="10">
        <v>16516.29</v>
      </c>
      <c r="F20" s="11">
        <v>2473</v>
      </c>
      <c r="G20" s="9">
        <v>11</v>
      </c>
      <c r="H20" s="33">
        <v>45576</v>
      </c>
      <c r="I20" s="3" t="s">
        <v>394</v>
      </c>
    </row>
    <row r="21" spans="1:9" ht="26.1" customHeight="1" x14ac:dyDescent="0.25">
      <c r="A21" s="9">
        <v>19</v>
      </c>
      <c r="B21" s="2" t="s">
        <v>1058</v>
      </c>
      <c r="C21" s="2" t="s">
        <v>1059</v>
      </c>
      <c r="D21" s="13" t="s">
        <v>8</v>
      </c>
      <c r="E21" s="10">
        <v>14386</v>
      </c>
      <c r="F21" s="11">
        <v>2265</v>
      </c>
      <c r="G21" s="9">
        <v>13</v>
      </c>
      <c r="H21" s="33">
        <v>45576</v>
      </c>
      <c r="I21" s="3" t="s">
        <v>19</v>
      </c>
    </row>
    <row r="22" spans="1:9" ht="26.1" customHeight="1" x14ac:dyDescent="0.25">
      <c r="A22" s="9">
        <v>20</v>
      </c>
      <c r="B22" s="2" t="s">
        <v>958</v>
      </c>
      <c r="C22" s="2" t="s">
        <v>957</v>
      </c>
      <c r="D22" s="13" t="s">
        <v>8</v>
      </c>
      <c r="E22" s="10">
        <v>12579.29</v>
      </c>
      <c r="F22" s="11">
        <v>2260</v>
      </c>
      <c r="G22" s="9">
        <v>20</v>
      </c>
      <c r="H22" s="33">
        <v>45555</v>
      </c>
      <c r="I22" s="3" t="s">
        <v>959</v>
      </c>
    </row>
    <row r="23" spans="1:9" ht="26.1" customHeight="1" x14ac:dyDescent="0.25">
      <c r="A23" s="9">
        <v>21</v>
      </c>
      <c r="B23" s="16" t="s">
        <v>1046</v>
      </c>
      <c r="C23" s="2" t="s">
        <v>1047</v>
      </c>
      <c r="D23" s="13" t="s">
        <v>1048</v>
      </c>
      <c r="E23" s="10">
        <v>10531.26</v>
      </c>
      <c r="F23" s="11">
        <v>2011</v>
      </c>
      <c r="G23" s="9">
        <v>15</v>
      </c>
      <c r="H23" s="33">
        <v>45569</v>
      </c>
      <c r="I23" s="3" t="s">
        <v>1049</v>
      </c>
    </row>
    <row r="24" spans="1:9" ht="25.5" customHeight="1" x14ac:dyDescent="0.25">
      <c r="A24" s="9">
        <v>22</v>
      </c>
      <c r="B24" s="2" t="s">
        <v>1039</v>
      </c>
      <c r="C24" s="2" t="s">
        <v>1040</v>
      </c>
      <c r="D24" s="13" t="s">
        <v>1041</v>
      </c>
      <c r="E24" s="10">
        <v>9350.58</v>
      </c>
      <c r="F24" s="11">
        <v>1386</v>
      </c>
      <c r="G24" s="9">
        <v>14</v>
      </c>
      <c r="H24" s="33">
        <v>45590</v>
      </c>
      <c r="I24" s="3" t="s">
        <v>14</v>
      </c>
    </row>
    <row r="25" spans="1:9" ht="26.1" customHeight="1" x14ac:dyDescent="0.25">
      <c r="A25" s="9">
        <v>23</v>
      </c>
      <c r="B25" s="2" t="s">
        <v>1009</v>
      </c>
      <c r="C25" s="2" t="s">
        <v>1009</v>
      </c>
      <c r="D25" s="13" t="s">
        <v>8</v>
      </c>
      <c r="E25" s="10">
        <v>9343.36</v>
      </c>
      <c r="F25" s="11">
        <v>1445</v>
      </c>
      <c r="G25" s="9">
        <v>18</v>
      </c>
      <c r="H25" s="33">
        <v>45583</v>
      </c>
      <c r="I25" s="3" t="s">
        <v>15</v>
      </c>
    </row>
    <row r="26" spans="1:9" ht="26.1" customHeight="1" x14ac:dyDescent="0.25">
      <c r="A26" s="9">
        <v>24</v>
      </c>
      <c r="B26" s="2" t="s">
        <v>744</v>
      </c>
      <c r="C26" s="2" t="s">
        <v>745</v>
      </c>
      <c r="D26" s="13" t="s">
        <v>297</v>
      </c>
      <c r="E26" s="10">
        <v>7772.64</v>
      </c>
      <c r="F26" s="11">
        <v>1453</v>
      </c>
      <c r="G26" s="9">
        <v>10</v>
      </c>
      <c r="H26" s="33">
        <v>45457</v>
      </c>
      <c r="I26" s="3" t="s">
        <v>9</v>
      </c>
    </row>
    <row r="27" spans="1:9" ht="25.5" customHeight="1" x14ac:dyDescent="0.25">
      <c r="A27" s="9">
        <v>25</v>
      </c>
      <c r="B27" s="2" t="s">
        <v>970</v>
      </c>
      <c r="C27" s="2" t="s">
        <v>969</v>
      </c>
      <c r="D27" s="13" t="s">
        <v>8</v>
      </c>
      <c r="E27" s="10">
        <v>6722.72</v>
      </c>
      <c r="F27" s="11">
        <v>1165</v>
      </c>
      <c r="G27" s="9">
        <v>9</v>
      </c>
      <c r="H27" s="33">
        <v>45555</v>
      </c>
      <c r="I27" s="3" t="s">
        <v>14</v>
      </c>
    </row>
    <row r="28" spans="1:9" s="5" customFormat="1" ht="26.1" customHeight="1" x14ac:dyDescent="0.25">
      <c r="A28" s="9">
        <v>26</v>
      </c>
      <c r="B28" s="2" t="s">
        <v>1042</v>
      </c>
      <c r="C28" s="2" t="s">
        <v>1043</v>
      </c>
      <c r="D28" s="13" t="s">
        <v>8</v>
      </c>
      <c r="E28" s="10">
        <v>5508.88</v>
      </c>
      <c r="F28" s="11">
        <v>772</v>
      </c>
      <c r="G28" s="9">
        <v>9</v>
      </c>
      <c r="H28" s="33" t="s">
        <v>322</v>
      </c>
      <c r="I28" s="3" t="s">
        <v>14</v>
      </c>
    </row>
    <row r="29" spans="1:9" s="5" customFormat="1" ht="26.1" customHeight="1" x14ac:dyDescent="0.25">
      <c r="A29" s="9">
        <v>27</v>
      </c>
      <c r="B29" s="2" t="s">
        <v>955</v>
      </c>
      <c r="C29" s="2" t="s">
        <v>956</v>
      </c>
      <c r="D29" s="13" t="s">
        <v>8</v>
      </c>
      <c r="E29" s="10">
        <v>5345.5</v>
      </c>
      <c r="F29" s="11">
        <v>940</v>
      </c>
      <c r="G29" s="9">
        <v>6</v>
      </c>
      <c r="H29" s="33">
        <v>45548</v>
      </c>
      <c r="I29" s="3" t="s">
        <v>11</v>
      </c>
    </row>
    <row r="30" spans="1:9" s="5" customFormat="1" ht="26.1" customHeight="1" x14ac:dyDescent="0.25">
      <c r="A30" s="9">
        <v>28</v>
      </c>
      <c r="B30" s="2" t="s">
        <v>825</v>
      </c>
      <c r="C30" s="2" t="s">
        <v>826</v>
      </c>
      <c r="D30" s="13" t="s">
        <v>8</v>
      </c>
      <c r="E30" s="10">
        <v>5091.79</v>
      </c>
      <c r="F30" s="11">
        <v>846</v>
      </c>
      <c r="G30" s="9">
        <v>5</v>
      </c>
      <c r="H30" s="33">
        <v>45499</v>
      </c>
      <c r="I30" s="3" t="s">
        <v>9</v>
      </c>
    </row>
    <row r="31" spans="1:9" s="5" customFormat="1" ht="26.1" customHeight="1" x14ac:dyDescent="0.25">
      <c r="A31" s="9">
        <v>29</v>
      </c>
      <c r="B31" s="2" t="s">
        <v>1062</v>
      </c>
      <c r="C31" s="2" t="s">
        <v>1063</v>
      </c>
      <c r="D31" s="13" t="s">
        <v>8</v>
      </c>
      <c r="E31" s="10">
        <v>4714</v>
      </c>
      <c r="F31" s="11">
        <v>727</v>
      </c>
      <c r="G31" s="9">
        <v>9</v>
      </c>
      <c r="H31" s="33">
        <v>45576</v>
      </c>
      <c r="I31" s="42" t="s">
        <v>989</v>
      </c>
    </row>
    <row r="32" spans="1:9" s="5" customFormat="1" ht="25.5" customHeight="1" x14ac:dyDescent="0.25">
      <c r="A32" s="9">
        <v>30</v>
      </c>
      <c r="B32" s="2" t="s">
        <v>1056</v>
      </c>
      <c r="C32" s="2" t="s">
        <v>1057</v>
      </c>
      <c r="D32" s="13" t="s">
        <v>24</v>
      </c>
      <c r="E32" s="10">
        <v>3818</v>
      </c>
      <c r="F32" s="11">
        <v>561</v>
      </c>
      <c r="G32" s="9">
        <v>13</v>
      </c>
      <c r="H32" s="33">
        <v>45590</v>
      </c>
      <c r="I32" s="3" t="s">
        <v>19</v>
      </c>
    </row>
    <row r="33" spans="1:9" s="5" customFormat="1" ht="25.5" customHeight="1" x14ac:dyDescent="0.25">
      <c r="A33" s="9">
        <v>31</v>
      </c>
      <c r="B33" s="2" t="s">
        <v>1023</v>
      </c>
      <c r="C33" s="2" t="s">
        <v>1024</v>
      </c>
      <c r="D33" s="13" t="s">
        <v>1025</v>
      </c>
      <c r="E33" s="10">
        <v>3476.45</v>
      </c>
      <c r="F33" s="11">
        <v>553</v>
      </c>
      <c r="G33" s="9">
        <v>12</v>
      </c>
      <c r="H33" s="33">
        <v>45576</v>
      </c>
      <c r="I33" s="3" t="s">
        <v>961</v>
      </c>
    </row>
    <row r="34" spans="1:9" s="5" customFormat="1" ht="25.5" customHeight="1" x14ac:dyDescent="0.25">
      <c r="A34" s="9">
        <v>32</v>
      </c>
      <c r="B34" s="2" t="s">
        <v>948</v>
      </c>
      <c r="C34" s="2" t="s">
        <v>949</v>
      </c>
      <c r="D34" s="13" t="s">
        <v>950</v>
      </c>
      <c r="E34" s="10">
        <v>2473.31</v>
      </c>
      <c r="F34" s="11">
        <v>622</v>
      </c>
      <c r="G34" s="9">
        <v>11</v>
      </c>
      <c r="H34" s="33">
        <v>45541</v>
      </c>
      <c r="I34" s="3" t="s">
        <v>15</v>
      </c>
    </row>
    <row r="35" spans="1:9" s="5" customFormat="1" ht="25.5" customHeight="1" x14ac:dyDescent="0.25">
      <c r="A35" s="9">
        <v>33</v>
      </c>
      <c r="B35" s="2" t="s">
        <v>971</v>
      </c>
      <c r="C35" s="2" t="s">
        <v>972</v>
      </c>
      <c r="D35" s="13" t="s">
        <v>973</v>
      </c>
      <c r="E35" s="10">
        <v>2237.71</v>
      </c>
      <c r="F35" s="11">
        <v>500</v>
      </c>
      <c r="G35" s="9">
        <v>11</v>
      </c>
      <c r="H35" s="33">
        <v>45562</v>
      </c>
      <c r="I35" s="3" t="s">
        <v>48</v>
      </c>
    </row>
    <row r="36" spans="1:9" s="5" customFormat="1" ht="25.5" customHeight="1" x14ac:dyDescent="0.25">
      <c r="A36" s="9">
        <v>34</v>
      </c>
      <c r="B36" s="2" t="s">
        <v>1052</v>
      </c>
      <c r="C36" s="2" t="s">
        <v>1053</v>
      </c>
      <c r="D36" s="13" t="s">
        <v>51</v>
      </c>
      <c r="E36" s="10">
        <v>2029.3</v>
      </c>
      <c r="F36" s="11">
        <v>361</v>
      </c>
      <c r="G36" s="9">
        <v>11</v>
      </c>
      <c r="H36" s="33">
        <v>45583</v>
      </c>
      <c r="I36" s="3" t="s">
        <v>16</v>
      </c>
    </row>
    <row r="37" spans="1:9" s="5" customFormat="1" ht="25.5" customHeight="1" x14ac:dyDescent="0.25">
      <c r="A37" s="9">
        <v>35</v>
      </c>
      <c r="B37" s="2" t="s">
        <v>1060</v>
      </c>
      <c r="C37" s="2" t="s">
        <v>1061</v>
      </c>
      <c r="D37" s="13" t="s">
        <v>8</v>
      </c>
      <c r="E37" s="10">
        <v>2017</v>
      </c>
      <c r="F37" s="11">
        <v>302</v>
      </c>
      <c r="G37" s="9">
        <v>11</v>
      </c>
      <c r="H37" s="33">
        <v>45583</v>
      </c>
      <c r="I37" s="3" t="s">
        <v>19</v>
      </c>
    </row>
    <row r="38" spans="1:9" s="5" customFormat="1" ht="25.5" customHeight="1" x14ac:dyDescent="0.25">
      <c r="A38" s="9">
        <v>36</v>
      </c>
      <c r="B38" s="2" t="s">
        <v>987</v>
      </c>
      <c r="C38" s="2" t="s">
        <v>988</v>
      </c>
      <c r="D38" s="13" t="s">
        <v>8</v>
      </c>
      <c r="E38" s="10">
        <v>1750.4899999999998</v>
      </c>
      <c r="F38" s="11">
        <v>351</v>
      </c>
      <c r="G38" s="9">
        <v>1</v>
      </c>
      <c r="H38" s="33">
        <v>45555</v>
      </c>
      <c r="I38" s="3" t="s">
        <v>989</v>
      </c>
    </row>
    <row r="39" spans="1:9" s="5" customFormat="1" ht="25.5" customHeight="1" x14ac:dyDescent="0.25">
      <c r="A39" s="9">
        <v>37</v>
      </c>
      <c r="B39" s="2" t="s">
        <v>1044</v>
      </c>
      <c r="C39" s="2" t="s">
        <v>1045</v>
      </c>
      <c r="D39" s="13" t="s">
        <v>8</v>
      </c>
      <c r="E39" s="10">
        <v>1534.2</v>
      </c>
      <c r="F39" s="11">
        <v>210</v>
      </c>
      <c r="G39" s="9">
        <v>5</v>
      </c>
      <c r="H39" s="33" t="s">
        <v>322</v>
      </c>
      <c r="I39" s="3" t="s">
        <v>14</v>
      </c>
    </row>
    <row r="40" spans="1:9" s="5" customFormat="1" ht="25.5" customHeight="1" x14ac:dyDescent="0.25">
      <c r="A40" s="9">
        <v>38</v>
      </c>
      <c r="B40" s="2" t="s">
        <v>1066</v>
      </c>
      <c r="C40" s="2" t="s">
        <v>1067</v>
      </c>
      <c r="D40" s="13" t="s">
        <v>18</v>
      </c>
      <c r="E40" s="10">
        <v>1273.79</v>
      </c>
      <c r="F40" s="11">
        <v>237</v>
      </c>
      <c r="G40" s="9">
        <v>8</v>
      </c>
      <c r="H40" s="33">
        <v>45569</v>
      </c>
      <c r="I40" s="3" t="s">
        <v>23</v>
      </c>
    </row>
    <row r="41" spans="1:9" s="5" customFormat="1" ht="25.5" customHeight="1" x14ac:dyDescent="0.25">
      <c r="A41" s="9">
        <v>39</v>
      </c>
      <c r="B41" s="2" t="s">
        <v>983</v>
      </c>
      <c r="C41" s="2" t="s">
        <v>983</v>
      </c>
      <c r="D41" s="13" t="s">
        <v>10</v>
      </c>
      <c r="E41" s="10">
        <v>1238.5699999999997</v>
      </c>
      <c r="F41" s="11">
        <v>177</v>
      </c>
      <c r="G41" s="9">
        <v>2</v>
      </c>
      <c r="H41" s="33">
        <v>45541</v>
      </c>
      <c r="I41" s="3" t="s">
        <v>984</v>
      </c>
    </row>
    <row r="42" spans="1:9" s="5" customFormat="1" ht="25.5" customHeight="1" x14ac:dyDescent="0.25">
      <c r="A42" s="9">
        <v>40</v>
      </c>
      <c r="B42" s="2" t="s">
        <v>1026</v>
      </c>
      <c r="C42" s="2" t="s">
        <v>1027</v>
      </c>
      <c r="D42" s="13" t="s">
        <v>8</v>
      </c>
      <c r="E42" s="10">
        <v>1237.5</v>
      </c>
      <c r="F42" s="11">
        <v>322</v>
      </c>
      <c r="G42" s="9">
        <v>3</v>
      </c>
      <c r="H42" s="33">
        <v>45205</v>
      </c>
      <c r="I42" s="3" t="s">
        <v>11</v>
      </c>
    </row>
    <row r="43" spans="1:9" s="5" customFormat="1" ht="25.5" customHeight="1" x14ac:dyDescent="0.25">
      <c r="A43" s="9">
        <v>41</v>
      </c>
      <c r="B43" s="2" t="s">
        <v>960</v>
      </c>
      <c r="C43" s="2" t="s">
        <v>960</v>
      </c>
      <c r="D43" s="13" t="s">
        <v>21</v>
      </c>
      <c r="E43" s="10">
        <v>1143</v>
      </c>
      <c r="F43" s="11">
        <v>219</v>
      </c>
      <c r="G43" s="9">
        <v>3</v>
      </c>
      <c r="H43" s="33">
        <v>45548</v>
      </c>
      <c r="I43" s="3" t="s">
        <v>961</v>
      </c>
    </row>
    <row r="44" spans="1:9" s="5" customFormat="1" ht="25.5" customHeight="1" x14ac:dyDescent="0.25">
      <c r="A44" s="9">
        <v>42</v>
      </c>
      <c r="B44" s="122" t="s">
        <v>1064</v>
      </c>
      <c r="C44" s="122" t="s">
        <v>1065</v>
      </c>
      <c r="D44" s="13" t="s">
        <v>21</v>
      </c>
      <c r="E44" s="10">
        <v>1056.4000000000001</v>
      </c>
      <c r="F44" s="11">
        <v>177</v>
      </c>
      <c r="G44" s="9">
        <v>5</v>
      </c>
      <c r="H44" s="33">
        <v>45576</v>
      </c>
      <c r="I44" s="3" t="s">
        <v>30</v>
      </c>
    </row>
    <row r="45" spans="1:9" s="5" customFormat="1" ht="25.5" customHeight="1" x14ac:dyDescent="0.25">
      <c r="A45" s="9">
        <v>43</v>
      </c>
      <c r="B45" s="2" t="s">
        <v>905</v>
      </c>
      <c r="C45" s="2" t="s">
        <v>906</v>
      </c>
      <c r="D45" s="13" t="s">
        <v>8</v>
      </c>
      <c r="E45" s="10">
        <v>1032.9100000000001</v>
      </c>
      <c r="F45" s="11">
        <v>254</v>
      </c>
      <c r="G45" s="9">
        <v>4</v>
      </c>
      <c r="H45" s="33">
        <v>45520</v>
      </c>
      <c r="I45" s="70" t="s">
        <v>9</v>
      </c>
    </row>
    <row r="46" spans="1:9" s="5" customFormat="1" ht="25.5" customHeight="1" x14ac:dyDescent="0.25">
      <c r="A46" s="9">
        <v>44</v>
      </c>
      <c r="B46" s="2" t="s">
        <v>953</v>
      </c>
      <c r="C46" s="2" t="s">
        <v>954</v>
      </c>
      <c r="D46" s="13" t="s">
        <v>24</v>
      </c>
      <c r="E46" s="10">
        <v>885.2</v>
      </c>
      <c r="F46" s="11">
        <v>183</v>
      </c>
      <c r="G46" s="9">
        <v>7</v>
      </c>
      <c r="H46" s="33">
        <v>45555</v>
      </c>
      <c r="I46" s="3" t="s">
        <v>16</v>
      </c>
    </row>
    <row r="47" spans="1:9" s="5" customFormat="1" ht="25.5" customHeight="1" x14ac:dyDescent="0.25">
      <c r="A47" s="9">
        <v>45</v>
      </c>
      <c r="B47" s="2" t="s">
        <v>230</v>
      </c>
      <c r="C47" s="2" t="s">
        <v>219</v>
      </c>
      <c r="D47" s="13" t="s">
        <v>24</v>
      </c>
      <c r="E47" s="10">
        <v>853.99</v>
      </c>
      <c r="F47" s="11">
        <v>160</v>
      </c>
      <c r="G47" s="9">
        <v>3</v>
      </c>
      <c r="H47" s="33">
        <v>45303</v>
      </c>
      <c r="I47" s="3" t="s">
        <v>48</v>
      </c>
    </row>
    <row r="48" spans="1:9" s="5" customFormat="1" ht="25.5" customHeight="1" x14ac:dyDescent="0.25">
      <c r="A48" s="9">
        <v>46</v>
      </c>
      <c r="B48" s="2" t="s">
        <v>264</v>
      </c>
      <c r="C48" s="2" t="s">
        <v>265</v>
      </c>
      <c r="D48" s="13" t="s">
        <v>266</v>
      </c>
      <c r="E48" s="10">
        <v>761.63</v>
      </c>
      <c r="F48" s="11">
        <v>207</v>
      </c>
      <c r="G48" s="9">
        <v>3</v>
      </c>
      <c r="H48" s="33">
        <v>45331</v>
      </c>
      <c r="I48" s="3" t="s">
        <v>14</v>
      </c>
    </row>
    <row r="49" spans="1:9" s="5" customFormat="1" ht="25.5" customHeight="1" x14ac:dyDescent="0.25">
      <c r="A49" s="9">
        <v>47</v>
      </c>
      <c r="B49" s="2" t="s">
        <v>279</v>
      </c>
      <c r="C49" s="2" t="s">
        <v>279</v>
      </c>
      <c r="D49" s="13" t="s">
        <v>10</v>
      </c>
      <c r="E49" s="10">
        <v>747.99</v>
      </c>
      <c r="F49" s="11">
        <v>145</v>
      </c>
      <c r="G49" s="9">
        <v>2</v>
      </c>
      <c r="H49" s="33">
        <v>45345</v>
      </c>
      <c r="I49" s="43" t="s">
        <v>14</v>
      </c>
    </row>
    <row r="50" spans="1:9" s="5" customFormat="1" ht="25.5" customHeight="1" x14ac:dyDescent="0.25">
      <c r="A50" s="9">
        <v>48</v>
      </c>
      <c r="B50" s="2" t="s">
        <v>978</v>
      </c>
      <c r="C50" s="2" t="s">
        <v>979</v>
      </c>
      <c r="D50" s="13" t="s">
        <v>12</v>
      </c>
      <c r="E50" s="10">
        <v>726</v>
      </c>
      <c r="F50" s="11">
        <v>227</v>
      </c>
      <c r="G50" s="9">
        <v>3</v>
      </c>
      <c r="H50" s="33">
        <v>45548</v>
      </c>
      <c r="I50" s="3" t="s">
        <v>19</v>
      </c>
    </row>
    <row r="51" spans="1:9" s="5" customFormat="1" ht="25.5" customHeight="1" x14ac:dyDescent="0.25">
      <c r="A51" s="9">
        <v>49</v>
      </c>
      <c r="B51" s="2" t="s">
        <v>419</v>
      </c>
      <c r="C51" s="2" t="s">
        <v>420</v>
      </c>
      <c r="D51" s="13" t="s">
        <v>8</v>
      </c>
      <c r="E51" s="10">
        <v>724.3</v>
      </c>
      <c r="F51" s="11">
        <v>198</v>
      </c>
      <c r="G51" s="9">
        <v>3</v>
      </c>
      <c r="H51" s="33">
        <v>45226</v>
      </c>
      <c r="I51" s="3" t="s">
        <v>11</v>
      </c>
    </row>
    <row r="52" spans="1:9" s="5" customFormat="1" ht="25.5" customHeight="1" x14ac:dyDescent="0.25">
      <c r="A52" s="9">
        <v>50</v>
      </c>
      <c r="B52" s="2" t="s">
        <v>282</v>
      </c>
      <c r="C52" s="2" t="s">
        <v>282</v>
      </c>
      <c r="D52" s="13" t="s">
        <v>10</v>
      </c>
      <c r="E52" s="10">
        <v>679.99</v>
      </c>
      <c r="F52" s="11">
        <v>128</v>
      </c>
      <c r="G52" s="11">
        <v>2</v>
      </c>
      <c r="H52" s="33">
        <v>44974</v>
      </c>
      <c r="I52" s="3" t="s">
        <v>14</v>
      </c>
    </row>
    <row r="53" spans="1:9" s="5" customFormat="1" ht="25.5" customHeight="1" x14ac:dyDescent="0.25">
      <c r="A53" s="9">
        <v>51</v>
      </c>
      <c r="B53" s="2" t="s">
        <v>1028</v>
      </c>
      <c r="C53" s="2" t="s">
        <v>1029</v>
      </c>
      <c r="D53" s="13" t="s">
        <v>8</v>
      </c>
      <c r="E53" s="10">
        <v>588</v>
      </c>
      <c r="F53" s="11">
        <v>147</v>
      </c>
      <c r="G53" s="9">
        <v>1</v>
      </c>
      <c r="H53" s="33">
        <v>44981</v>
      </c>
      <c r="I53" s="3" t="s">
        <v>833</v>
      </c>
    </row>
    <row r="54" spans="1:9" s="5" customFormat="1" ht="25.5" customHeight="1" x14ac:dyDescent="0.25">
      <c r="A54" s="9">
        <v>52</v>
      </c>
      <c r="B54" s="2" t="s">
        <v>827</v>
      </c>
      <c r="C54" s="2" t="s">
        <v>828</v>
      </c>
      <c r="D54" s="13" t="s">
        <v>8</v>
      </c>
      <c r="E54" s="10">
        <v>431</v>
      </c>
      <c r="F54" s="11">
        <v>77</v>
      </c>
      <c r="G54" s="9">
        <v>1</v>
      </c>
      <c r="H54" s="33">
        <v>45478</v>
      </c>
      <c r="I54" s="3" t="s">
        <v>9</v>
      </c>
    </row>
    <row r="55" spans="1:9" s="5" customFormat="1" ht="25.5" customHeight="1" x14ac:dyDescent="0.25">
      <c r="A55" s="9">
        <v>53</v>
      </c>
      <c r="B55" s="2" t="s">
        <v>401</v>
      </c>
      <c r="C55" s="2" t="s">
        <v>402</v>
      </c>
      <c r="D55" s="13" t="s">
        <v>8</v>
      </c>
      <c r="E55" s="10">
        <v>421.65</v>
      </c>
      <c r="F55" s="11">
        <v>104</v>
      </c>
      <c r="G55" s="9">
        <v>1</v>
      </c>
      <c r="H55" s="33">
        <v>45359</v>
      </c>
      <c r="I55" s="3" t="s">
        <v>48</v>
      </c>
    </row>
    <row r="56" spans="1:9" s="5" customFormat="1" ht="25.5" customHeight="1" x14ac:dyDescent="0.25">
      <c r="A56" s="9">
        <v>54</v>
      </c>
      <c r="B56" s="2" t="s">
        <v>289</v>
      </c>
      <c r="C56" s="2" t="s">
        <v>290</v>
      </c>
      <c r="D56" s="13" t="s">
        <v>21</v>
      </c>
      <c r="E56" s="10">
        <v>360</v>
      </c>
      <c r="F56" s="11">
        <v>90</v>
      </c>
      <c r="G56" s="9">
        <v>1</v>
      </c>
      <c r="H56" s="33">
        <v>45233</v>
      </c>
      <c r="I56" s="3" t="s">
        <v>23</v>
      </c>
    </row>
    <row r="57" spans="1:9" s="5" customFormat="1" ht="25.5" customHeight="1" x14ac:dyDescent="0.25">
      <c r="A57" s="9">
        <v>55</v>
      </c>
      <c r="B57" s="2" t="s">
        <v>330</v>
      </c>
      <c r="C57" s="2" t="s">
        <v>330</v>
      </c>
      <c r="D57" s="13" t="s">
        <v>10</v>
      </c>
      <c r="E57" s="10">
        <v>345.03</v>
      </c>
      <c r="F57" s="11">
        <v>123</v>
      </c>
      <c r="G57" s="9">
        <v>3</v>
      </c>
      <c r="H57" s="33">
        <v>44834</v>
      </c>
      <c r="I57" s="3" t="s">
        <v>16</v>
      </c>
    </row>
    <row r="58" spans="1:9" s="5" customFormat="1" ht="25.5" customHeight="1" x14ac:dyDescent="0.25">
      <c r="A58" s="9">
        <v>56</v>
      </c>
      <c r="B58" s="2" t="s">
        <v>807</v>
      </c>
      <c r="C58" s="2" t="s">
        <v>808</v>
      </c>
      <c r="D58" s="13" t="s">
        <v>8</v>
      </c>
      <c r="E58" s="10">
        <v>324</v>
      </c>
      <c r="F58" s="11">
        <v>162</v>
      </c>
      <c r="G58" s="9">
        <v>1</v>
      </c>
      <c r="H58" s="33" t="s">
        <v>806</v>
      </c>
      <c r="I58" s="3" t="s">
        <v>881</v>
      </c>
    </row>
    <row r="59" spans="1:9" s="5" customFormat="1" ht="25.5" customHeight="1" x14ac:dyDescent="0.25">
      <c r="A59" s="9">
        <v>57</v>
      </c>
      <c r="B59" s="2" t="s">
        <v>461</v>
      </c>
      <c r="C59" s="2" t="s">
        <v>462</v>
      </c>
      <c r="D59" s="13" t="s">
        <v>20</v>
      </c>
      <c r="E59" s="10">
        <v>292</v>
      </c>
      <c r="F59" s="11">
        <v>73</v>
      </c>
      <c r="G59" s="9">
        <v>1</v>
      </c>
      <c r="H59" s="33">
        <v>45012</v>
      </c>
      <c r="I59" s="3" t="s">
        <v>16</v>
      </c>
    </row>
    <row r="60" spans="1:9" s="5" customFormat="1" ht="25.5" customHeight="1" x14ac:dyDescent="0.25">
      <c r="A60" s="9">
        <v>58</v>
      </c>
      <c r="B60" s="2" t="s">
        <v>1068</v>
      </c>
      <c r="C60" s="2" t="s">
        <v>28</v>
      </c>
      <c r="D60" s="13" t="s">
        <v>18</v>
      </c>
      <c r="E60" s="10">
        <v>256</v>
      </c>
      <c r="F60" s="11">
        <v>71</v>
      </c>
      <c r="G60" s="9">
        <v>1</v>
      </c>
      <c r="H60" s="33">
        <v>44602</v>
      </c>
      <c r="I60" s="3" t="s">
        <v>23</v>
      </c>
    </row>
    <row r="61" spans="1:9" s="5" customFormat="1" ht="25.5" customHeight="1" x14ac:dyDescent="0.25">
      <c r="A61" s="9">
        <v>59</v>
      </c>
      <c r="B61" s="2" t="s">
        <v>585</v>
      </c>
      <c r="C61" s="2" t="s">
        <v>586</v>
      </c>
      <c r="D61" s="13" t="s">
        <v>8</v>
      </c>
      <c r="E61" s="10">
        <v>250</v>
      </c>
      <c r="F61" s="11">
        <v>50</v>
      </c>
      <c r="G61" s="9">
        <v>1</v>
      </c>
      <c r="H61" s="33">
        <v>45436</v>
      </c>
      <c r="I61" s="3" t="s">
        <v>394</v>
      </c>
    </row>
    <row r="62" spans="1:9" s="5" customFormat="1" ht="25.5" customHeight="1" x14ac:dyDescent="0.25">
      <c r="A62" s="9">
        <v>60</v>
      </c>
      <c r="B62" s="44" t="s">
        <v>804</v>
      </c>
      <c r="C62" s="44" t="s">
        <v>805</v>
      </c>
      <c r="D62" s="45" t="s">
        <v>8</v>
      </c>
      <c r="E62" s="10">
        <v>231</v>
      </c>
      <c r="F62" s="11">
        <v>31</v>
      </c>
      <c r="G62" s="46">
        <v>1</v>
      </c>
      <c r="H62" s="72" t="s">
        <v>806</v>
      </c>
      <c r="I62" s="42" t="s">
        <v>48</v>
      </c>
    </row>
    <row r="63" spans="1:9" s="5" customFormat="1" ht="25.5" customHeight="1" x14ac:dyDescent="0.25">
      <c r="A63" s="9">
        <v>61</v>
      </c>
      <c r="B63" s="2" t="s">
        <v>885</v>
      </c>
      <c r="C63" s="2" t="s">
        <v>886</v>
      </c>
      <c r="D63" s="13" t="s">
        <v>887</v>
      </c>
      <c r="E63" s="10">
        <v>205</v>
      </c>
      <c r="F63" s="11">
        <v>35</v>
      </c>
      <c r="G63" s="9">
        <v>1</v>
      </c>
      <c r="H63" s="33">
        <v>45513</v>
      </c>
      <c r="I63" s="3" t="s">
        <v>14</v>
      </c>
    </row>
    <row r="64" spans="1:9" s="5" customFormat="1" ht="25.5" customHeight="1" x14ac:dyDescent="0.25">
      <c r="A64" s="9">
        <v>62</v>
      </c>
      <c r="B64" s="2" t="s">
        <v>758</v>
      </c>
      <c r="C64" s="2" t="s">
        <v>759</v>
      </c>
      <c r="D64" s="45" t="s">
        <v>21</v>
      </c>
      <c r="E64" s="10">
        <v>200</v>
      </c>
      <c r="F64" s="11">
        <v>50</v>
      </c>
      <c r="G64" s="9">
        <v>1</v>
      </c>
      <c r="H64" s="33">
        <v>45471</v>
      </c>
      <c r="I64" s="3" t="s">
        <v>30</v>
      </c>
    </row>
    <row r="65" spans="1:9" s="5" customFormat="1" ht="25.5" customHeight="1" x14ac:dyDescent="0.25">
      <c r="A65" s="9">
        <v>63</v>
      </c>
      <c r="B65" s="2" t="s">
        <v>328</v>
      </c>
      <c r="C65" s="2" t="s">
        <v>329</v>
      </c>
      <c r="D65" s="13" t="s">
        <v>8</v>
      </c>
      <c r="E65" s="10">
        <v>195</v>
      </c>
      <c r="F65" s="11">
        <v>55</v>
      </c>
      <c r="G65" s="9">
        <v>1</v>
      </c>
      <c r="H65" s="33">
        <v>44967</v>
      </c>
      <c r="I65" s="3" t="s">
        <v>16</v>
      </c>
    </row>
    <row r="66" spans="1:9" s="5" customFormat="1" ht="25.5" customHeight="1" x14ac:dyDescent="0.25">
      <c r="A66" s="9">
        <v>64</v>
      </c>
      <c r="B66" s="2" t="s">
        <v>890</v>
      </c>
      <c r="C66" s="2" t="s">
        <v>891</v>
      </c>
      <c r="D66" s="13" t="s">
        <v>8</v>
      </c>
      <c r="E66" s="10">
        <v>189</v>
      </c>
      <c r="F66" s="11">
        <v>63</v>
      </c>
      <c r="G66" s="9">
        <v>1</v>
      </c>
      <c r="H66" s="33">
        <v>45527</v>
      </c>
      <c r="I66" s="3" t="s">
        <v>13</v>
      </c>
    </row>
    <row r="67" spans="1:9" s="5" customFormat="1" ht="25.5" customHeight="1" x14ac:dyDescent="0.25">
      <c r="A67" s="9">
        <v>65</v>
      </c>
      <c r="B67" s="2" t="s">
        <v>564</v>
      </c>
      <c r="C67" s="2" t="s">
        <v>565</v>
      </c>
      <c r="D67" s="13" t="s">
        <v>21</v>
      </c>
      <c r="E67" s="10">
        <v>137</v>
      </c>
      <c r="F67" s="11">
        <v>25</v>
      </c>
      <c r="G67" s="9">
        <v>1</v>
      </c>
      <c r="H67" s="33">
        <v>45408</v>
      </c>
      <c r="I67" s="3" t="s">
        <v>30</v>
      </c>
    </row>
    <row r="68" spans="1:9" s="5" customFormat="1" ht="25.5" customHeight="1" x14ac:dyDescent="0.25">
      <c r="A68" s="9">
        <v>66</v>
      </c>
      <c r="B68" s="2" t="s">
        <v>975</v>
      </c>
      <c r="C68" s="2" t="s">
        <v>976</v>
      </c>
      <c r="D68" s="13" t="s">
        <v>977</v>
      </c>
      <c r="E68" s="10">
        <v>124.4</v>
      </c>
      <c r="F68" s="11">
        <v>16</v>
      </c>
      <c r="G68" s="9">
        <v>1</v>
      </c>
      <c r="H68" s="33">
        <v>44655</v>
      </c>
      <c r="I68" s="3" t="s">
        <v>16</v>
      </c>
    </row>
    <row r="69" spans="1:9" s="5" customFormat="1" ht="25.5" customHeight="1" x14ac:dyDescent="0.25">
      <c r="A69" s="9">
        <v>67</v>
      </c>
      <c r="B69" s="2" t="s">
        <v>34</v>
      </c>
      <c r="C69" s="2" t="s">
        <v>35</v>
      </c>
      <c r="D69" s="13" t="s">
        <v>33</v>
      </c>
      <c r="E69" s="10">
        <v>123.84</v>
      </c>
      <c r="F69" s="11">
        <v>36</v>
      </c>
      <c r="G69" s="9">
        <v>1</v>
      </c>
      <c r="H69" s="33">
        <v>44855</v>
      </c>
      <c r="I69" s="3" t="s">
        <v>14</v>
      </c>
    </row>
    <row r="70" spans="1:9" s="5" customFormat="1" ht="25.5" customHeight="1" x14ac:dyDescent="0.25">
      <c r="A70" s="9">
        <v>68</v>
      </c>
      <c r="B70" s="2" t="s">
        <v>1013</v>
      </c>
      <c r="C70" s="2" t="s">
        <v>1014</v>
      </c>
      <c r="D70" s="13" t="s">
        <v>33</v>
      </c>
      <c r="E70" s="10">
        <v>122</v>
      </c>
      <c r="F70" s="11">
        <v>26</v>
      </c>
      <c r="G70" s="9">
        <v>1</v>
      </c>
      <c r="H70" s="33">
        <v>43448</v>
      </c>
      <c r="I70" s="3" t="s">
        <v>15</v>
      </c>
    </row>
    <row r="71" spans="1:9" s="5" customFormat="1" ht="25.5" customHeight="1" x14ac:dyDescent="0.25">
      <c r="A71" s="9">
        <v>69</v>
      </c>
      <c r="B71" s="2" t="s">
        <v>923</v>
      </c>
      <c r="C71" s="2" t="s">
        <v>924</v>
      </c>
      <c r="D71" s="13" t="s">
        <v>18</v>
      </c>
      <c r="E71" s="10">
        <v>118</v>
      </c>
      <c r="F71" s="11">
        <v>35</v>
      </c>
      <c r="G71" s="9">
        <v>1</v>
      </c>
      <c r="H71" s="33">
        <v>45534</v>
      </c>
      <c r="I71" s="3" t="s">
        <v>50</v>
      </c>
    </row>
    <row r="72" spans="1:9" s="5" customFormat="1" ht="25.5" customHeight="1" x14ac:dyDescent="0.25">
      <c r="A72" s="9">
        <v>70</v>
      </c>
      <c r="B72" s="2" t="s">
        <v>233</v>
      </c>
      <c r="C72" s="2" t="s">
        <v>221</v>
      </c>
      <c r="D72" s="13" t="s">
        <v>29</v>
      </c>
      <c r="E72" s="10">
        <v>80</v>
      </c>
      <c r="F72" s="11">
        <v>20</v>
      </c>
      <c r="G72" s="9">
        <v>1</v>
      </c>
      <c r="H72" s="33">
        <v>45317</v>
      </c>
      <c r="I72" s="3" t="s">
        <v>236</v>
      </c>
    </row>
    <row r="73" spans="1:9" s="5" customFormat="1" ht="25.5" customHeight="1" x14ac:dyDescent="0.25">
      <c r="A73" s="9">
        <v>71</v>
      </c>
      <c r="B73" s="2" t="s">
        <v>31</v>
      </c>
      <c r="C73" s="2" t="s">
        <v>31</v>
      </c>
      <c r="D73" s="13" t="s">
        <v>10</v>
      </c>
      <c r="E73" s="10">
        <v>76</v>
      </c>
      <c r="F73" s="11">
        <v>19</v>
      </c>
      <c r="G73" s="9">
        <v>1</v>
      </c>
      <c r="H73" s="33">
        <v>44659</v>
      </c>
      <c r="I73" s="3" t="s">
        <v>14</v>
      </c>
    </row>
    <row r="74" spans="1:9" s="5" customFormat="1" ht="25.5" customHeight="1" x14ac:dyDescent="0.25">
      <c r="A74" s="9">
        <v>72</v>
      </c>
      <c r="B74" s="2" t="s">
        <v>914</v>
      </c>
      <c r="C74" s="2" t="s">
        <v>915</v>
      </c>
      <c r="D74" s="13" t="s">
        <v>621</v>
      </c>
      <c r="E74" s="10">
        <v>60</v>
      </c>
      <c r="F74" s="11">
        <v>20</v>
      </c>
      <c r="G74" s="9">
        <v>1</v>
      </c>
      <c r="H74" s="33">
        <v>45527</v>
      </c>
      <c r="I74" s="3" t="s">
        <v>19</v>
      </c>
    </row>
    <row r="75" spans="1:9" s="5" customFormat="1" ht="25.5" customHeight="1" x14ac:dyDescent="0.25">
      <c r="A75" s="9">
        <v>73</v>
      </c>
      <c r="B75" s="2" t="s">
        <v>815</v>
      </c>
      <c r="C75" s="2" t="s">
        <v>816</v>
      </c>
      <c r="D75" s="3" t="s">
        <v>817</v>
      </c>
      <c r="E75" s="10">
        <v>60</v>
      </c>
      <c r="F75" s="11">
        <v>20</v>
      </c>
      <c r="G75" s="9">
        <v>1</v>
      </c>
      <c r="H75" s="33">
        <v>45499</v>
      </c>
      <c r="I75" s="3" t="s">
        <v>15</v>
      </c>
    </row>
    <row r="76" spans="1:9" s="5" customFormat="1" ht="25.5" customHeight="1" x14ac:dyDescent="0.25">
      <c r="A76" s="9">
        <v>74</v>
      </c>
      <c r="B76" s="2" t="s">
        <v>631</v>
      </c>
      <c r="C76" s="2" t="s">
        <v>631</v>
      </c>
      <c r="D76" s="13" t="s">
        <v>18</v>
      </c>
      <c r="E76" s="10">
        <v>25</v>
      </c>
      <c r="F76" s="11">
        <v>5</v>
      </c>
      <c r="G76" s="9">
        <v>1</v>
      </c>
      <c r="H76" s="33">
        <v>45422</v>
      </c>
      <c r="I76" s="3" t="s">
        <v>50</v>
      </c>
    </row>
    <row r="77" spans="1:9" s="5" customFormat="1" ht="25.5" customHeight="1" x14ac:dyDescent="0.25">
      <c r="A77" s="9">
        <v>75</v>
      </c>
      <c r="B77" s="2" t="s">
        <v>441</v>
      </c>
      <c r="C77" s="2" t="s">
        <v>422</v>
      </c>
      <c r="D77" s="13" t="s">
        <v>455</v>
      </c>
      <c r="E77" s="10">
        <v>13</v>
      </c>
      <c r="F77" s="11">
        <v>3</v>
      </c>
      <c r="G77" s="9">
        <v>1</v>
      </c>
      <c r="H77" s="33">
        <v>45379</v>
      </c>
      <c r="I77" s="3" t="s">
        <v>16</v>
      </c>
    </row>
    <row r="78" spans="1:9" s="5" customFormat="1" ht="25.5" customHeight="1" thickBot="1" x14ac:dyDescent="0.3">
      <c r="A78" s="17"/>
      <c r="B78" s="16"/>
      <c r="C78" s="16"/>
      <c r="D78" s="28"/>
      <c r="E78" s="14"/>
      <c r="F78" s="15"/>
      <c r="G78" s="17"/>
      <c r="H78" s="117"/>
      <c r="I78" s="18"/>
    </row>
    <row r="79" spans="1:9" s="5" customFormat="1" ht="25.5" customHeight="1" thickBot="1" x14ac:dyDescent="0.3">
      <c r="A79" s="17"/>
      <c r="B79" s="16"/>
      <c r="C79" s="16"/>
      <c r="D79" s="28"/>
      <c r="E79" s="116">
        <f>SUM(E3:E78)</f>
        <v>1632527.8700000003</v>
      </c>
      <c r="F79" s="121">
        <f>SUM(F3:F78)</f>
        <v>252581</v>
      </c>
      <c r="G79" s="17"/>
      <c r="H79" s="117"/>
      <c r="I79" s="18"/>
    </row>
    <row r="80" spans="1:9" s="5" customFormat="1" ht="25.5" customHeight="1" x14ac:dyDescent="0.25">
      <c r="A80" s="17"/>
      <c r="B80" s="158"/>
      <c r="C80" s="158"/>
      <c r="D80" s="28"/>
      <c r="E80" s="30"/>
      <c r="F80" s="31"/>
      <c r="G80" s="17"/>
      <c r="H80" s="117"/>
      <c r="I80" s="18"/>
    </row>
    <row r="81" spans="1:9" ht="0" hidden="1" customHeight="1" x14ac:dyDescent="0.25">
      <c r="A81" s="17"/>
      <c r="B81" s="158"/>
      <c r="C81" s="158"/>
      <c r="D81" s="28"/>
      <c r="E81" s="30"/>
      <c r="F81" s="31"/>
      <c r="G81" s="17"/>
      <c r="H81" s="117"/>
      <c r="I81" s="18"/>
    </row>
    <row r="82" spans="1:9" ht="0" hidden="1" customHeight="1" x14ac:dyDescent="0.25">
      <c r="A82" s="17"/>
      <c r="B82" s="16"/>
      <c r="C82" s="16"/>
      <c r="D82" s="28"/>
      <c r="E82" s="30"/>
      <c r="F82" s="31"/>
      <c r="G82" s="17"/>
      <c r="H82" s="117"/>
      <c r="I82" s="18"/>
    </row>
    <row r="83" spans="1:9" ht="0" hidden="1" customHeight="1" x14ac:dyDescent="0.25">
      <c r="A83" s="17"/>
      <c r="B83" s="16"/>
      <c r="C83" s="16"/>
      <c r="D83" s="28"/>
      <c r="E83" s="30"/>
      <c r="F83" s="31"/>
      <c r="G83" s="17"/>
      <c r="H83" s="117"/>
      <c r="I83" s="18"/>
    </row>
    <row r="84" spans="1:9" ht="0" hidden="1" customHeight="1" x14ac:dyDescent="0.25">
      <c r="A84" s="17"/>
      <c r="B84" s="16"/>
      <c r="C84" s="16"/>
      <c r="D84" s="28"/>
      <c r="E84" s="30"/>
      <c r="F84" s="31"/>
      <c r="G84" s="17"/>
      <c r="H84" s="117"/>
      <c r="I84" s="18"/>
    </row>
    <row r="85" spans="1:9" ht="0" hidden="1" customHeight="1" x14ac:dyDescent="0.25">
      <c r="A85" s="17"/>
      <c r="B85" s="16"/>
      <c r="C85" s="16"/>
      <c r="D85" s="28"/>
      <c r="E85" s="30"/>
      <c r="F85" s="31"/>
      <c r="G85" s="17"/>
      <c r="H85" s="117"/>
      <c r="I85" s="18"/>
    </row>
    <row r="86" spans="1:9" ht="0" hidden="1" customHeight="1" x14ac:dyDescent="0.25">
      <c r="A86" s="17"/>
      <c r="B86" s="16"/>
      <c r="C86" s="16"/>
      <c r="D86" s="28"/>
      <c r="E86" s="30"/>
      <c r="F86" s="31"/>
      <c r="G86" s="17"/>
      <c r="H86" s="117"/>
      <c r="I86" s="18"/>
    </row>
    <row r="87" spans="1:9" ht="0" hidden="1" customHeight="1" x14ac:dyDescent="0.25">
      <c r="A87" s="17"/>
      <c r="B87" s="16"/>
      <c r="C87" s="16"/>
      <c r="D87" s="28"/>
      <c r="E87" s="30"/>
      <c r="F87" s="31"/>
      <c r="G87" s="17"/>
      <c r="H87" s="117"/>
      <c r="I87" s="18"/>
    </row>
    <row r="88" spans="1:9" ht="0" hidden="1" customHeight="1" x14ac:dyDescent="0.25">
      <c r="A88" s="17"/>
      <c r="B88" s="16"/>
      <c r="C88" s="16"/>
      <c r="D88" s="28"/>
      <c r="E88" s="30"/>
      <c r="F88" s="31"/>
      <c r="G88" s="17"/>
      <c r="H88" s="117"/>
      <c r="I88" s="18"/>
    </row>
    <row r="89" spans="1:9" ht="0" hidden="1" customHeight="1" x14ac:dyDescent="0.25">
      <c r="A89" s="17"/>
      <c r="B89" s="16"/>
      <c r="C89" s="16"/>
      <c r="D89" s="28"/>
      <c r="E89" s="60"/>
      <c r="F89" s="61"/>
      <c r="G89" s="17"/>
      <c r="H89" s="117"/>
      <c r="I89" s="18"/>
    </row>
    <row r="90" spans="1:9" ht="0" hidden="1" customHeight="1" x14ac:dyDescent="0.25">
      <c r="A90" s="17"/>
      <c r="B90" s="16"/>
      <c r="C90" s="16"/>
      <c r="D90" s="28"/>
      <c r="E90" s="60"/>
      <c r="F90" s="61"/>
      <c r="G90" s="17"/>
      <c r="H90" s="117"/>
      <c r="I90" s="18"/>
    </row>
    <row r="91" spans="1:9" ht="0" hidden="1" customHeight="1" x14ac:dyDescent="0.25">
      <c r="A91" s="17"/>
      <c r="B91" s="16"/>
      <c r="C91" s="16"/>
      <c r="D91" s="28"/>
      <c r="E91" s="60"/>
      <c r="F91" s="61"/>
      <c r="G91" s="17"/>
      <c r="H91" s="117"/>
      <c r="I91" s="18"/>
    </row>
    <row r="92" spans="1:9" ht="0" hidden="1" customHeight="1" x14ac:dyDescent="0.25">
      <c r="A92" s="17"/>
      <c r="B92" s="16"/>
      <c r="C92" s="16"/>
      <c r="D92" s="28"/>
      <c r="E92" s="60"/>
      <c r="F92" s="61"/>
      <c r="G92" s="17"/>
      <c r="H92" s="117"/>
      <c r="I92" s="18"/>
    </row>
    <row r="93" spans="1:9" ht="0" hidden="1" customHeight="1" x14ac:dyDescent="0.25">
      <c r="A93" s="17"/>
      <c r="B93" s="16"/>
      <c r="C93" s="16"/>
      <c r="D93" s="28"/>
      <c r="E93" s="60"/>
      <c r="F93" s="61"/>
      <c r="G93" s="17"/>
      <c r="H93" s="117"/>
      <c r="I93" s="18"/>
    </row>
    <row r="94" spans="1:9" ht="0" hidden="1" customHeight="1" x14ac:dyDescent="0.25">
      <c r="A94" s="17"/>
      <c r="B94" s="16"/>
      <c r="C94" s="16"/>
      <c r="D94" s="28"/>
      <c r="E94" s="60"/>
      <c r="F94" s="61"/>
      <c r="G94" s="17"/>
      <c r="H94" s="117"/>
      <c r="I94" s="18"/>
    </row>
    <row r="95" spans="1:9" ht="0" hidden="1" customHeight="1" x14ac:dyDescent="0.25">
      <c r="A95" s="17"/>
      <c r="B95" s="16"/>
      <c r="C95" s="16"/>
      <c r="D95" s="28"/>
      <c r="E95" s="60"/>
      <c r="F95" s="61"/>
      <c r="G95" s="17"/>
      <c r="H95" s="117"/>
      <c r="I95" s="18"/>
    </row>
    <row r="96" spans="1:9" ht="0" hidden="1" customHeight="1" x14ac:dyDescent="0.25">
      <c r="A96" s="17"/>
      <c r="B96" s="16"/>
      <c r="C96" s="16"/>
      <c r="D96" s="28"/>
      <c r="E96" s="60"/>
      <c r="F96" s="61"/>
      <c r="G96" s="17"/>
      <c r="H96" s="117"/>
      <c r="I96" s="18"/>
    </row>
    <row r="97" spans="1:9" ht="0" hidden="1" customHeight="1" x14ac:dyDescent="0.25">
      <c r="A97" s="17"/>
      <c r="B97" s="16"/>
      <c r="C97" s="16"/>
      <c r="D97" s="28"/>
      <c r="E97" s="60"/>
      <c r="F97" s="61"/>
      <c r="G97" s="17"/>
      <c r="H97" s="117"/>
      <c r="I97" s="18"/>
    </row>
    <row r="98" spans="1:9" ht="0" hidden="1" customHeight="1" x14ac:dyDescent="0.25">
      <c r="A98" s="17"/>
      <c r="B98" s="16"/>
      <c r="C98" s="16"/>
      <c r="D98" s="28"/>
      <c r="E98" s="60"/>
      <c r="F98" s="61"/>
      <c r="G98" s="17"/>
      <c r="H98" s="117"/>
      <c r="I98" s="18"/>
    </row>
    <row r="99" spans="1:9" ht="0" hidden="1" customHeight="1" x14ac:dyDescent="0.25">
      <c r="A99" s="17"/>
      <c r="B99" s="16"/>
      <c r="C99" s="16"/>
      <c r="D99" s="28"/>
      <c r="E99" s="60"/>
      <c r="F99" s="61"/>
      <c r="G99" s="17"/>
      <c r="H99" s="117"/>
      <c r="I99" s="18"/>
    </row>
    <row r="100" spans="1:9" ht="0" hidden="1" customHeight="1" x14ac:dyDescent="0.25">
      <c r="A100" s="17"/>
      <c r="B100" s="16"/>
      <c r="C100" s="16"/>
      <c r="D100" s="28"/>
      <c r="E100" s="60"/>
      <c r="F100" s="61"/>
      <c r="G100" s="17"/>
      <c r="H100" s="117"/>
      <c r="I100" s="18"/>
    </row>
    <row r="101" spans="1:9" ht="0" hidden="1" customHeight="1" x14ac:dyDescent="0.25">
      <c r="A101" s="17"/>
      <c r="B101" s="16"/>
      <c r="C101" s="16"/>
      <c r="D101" s="28"/>
      <c r="E101" s="60"/>
      <c r="F101" s="61"/>
      <c r="G101" s="17"/>
      <c r="H101" s="117"/>
      <c r="I101" s="18"/>
    </row>
    <row r="102" spans="1:9" ht="0" hidden="1" customHeight="1" x14ac:dyDescent="0.25">
      <c r="A102" s="17"/>
      <c r="B102" s="16"/>
      <c r="C102" s="16"/>
      <c r="D102" s="28"/>
      <c r="E102" s="60"/>
      <c r="F102" s="61"/>
      <c r="G102" s="17"/>
      <c r="H102" s="117"/>
      <c r="I102" s="18"/>
    </row>
    <row r="103" spans="1:9" ht="0" hidden="1" customHeight="1" x14ac:dyDescent="0.25">
      <c r="A103" s="17"/>
      <c r="B103" s="16"/>
      <c r="C103" s="16"/>
      <c r="D103" s="28"/>
      <c r="E103" s="60"/>
      <c r="F103" s="61"/>
      <c r="G103" s="17"/>
      <c r="H103" s="117"/>
      <c r="I103" s="18"/>
    </row>
    <row r="104" spans="1:9" ht="0" hidden="1" customHeight="1" x14ac:dyDescent="0.25">
      <c r="A104" s="17"/>
      <c r="B104" s="16"/>
      <c r="C104" s="16"/>
      <c r="D104" s="28"/>
      <c r="E104" s="60"/>
      <c r="F104" s="61"/>
      <c r="G104" s="17"/>
      <c r="H104" s="117"/>
      <c r="I104" s="18"/>
    </row>
    <row r="105" spans="1:9" ht="0" hidden="1" customHeight="1" x14ac:dyDescent="0.25">
      <c r="A105" s="17"/>
      <c r="B105" s="16"/>
      <c r="C105" s="16"/>
      <c r="D105" s="28"/>
      <c r="E105" s="60"/>
      <c r="F105" s="61"/>
      <c r="G105" s="17"/>
      <c r="H105" s="117"/>
      <c r="I105" s="18"/>
    </row>
    <row r="106" spans="1:9" ht="0" hidden="1" customHeight="1" x14ac:dyDescent="0.25">
      <c r="A106" s="17"/>
      <c r="B106" s="16"/>
      <c r="C106" s="16"/>
      <c r="D106" s="28"/>
      <c r="E106" s="60"/>
      <c r="F106" s="61"/>
      <c r="G106" s="17"/>
      <c r="H106" s="117"/>
      <c r="I106" s="18"/>
    </row>
    <row r="107" spans="1:9" ht="0" hidden="1" customHeight="1" x14ac:dyDescent="0.25">
      <c r="A107" s="17"/>
      <c r="B107" s="16"/>
      <c r="C107" s="16"/>
      <c r="D107" s="28"/>
      <c r="E107" s="60"/>
      <c r="F107" s="61"/>
      <c r="G107" s="17"/>
      <c r="H107" s="117"/>
      <c r="I107" s="18"/>
    </row>
    <row r="108" spans="1:9" ht="0" hidden="1" customHeight="1" x14ac:dyDescent="0.25">
      <c r="A108" s="17"/>
      <c r="B108" s="16"/>
      <c r="C108" s="16"/>
      <c r="D108" s="28"/>
      <c r="E108" s="60"/>
      <c r="F108" s="61"/>
      <c r="G108" s="17"/>
      <c r="H108" s="117"/>
      <c r="I108" s="18"/>
    </row>
    <row r="109" spans="1:9" ht="0" hidden="1" customHeight="1" x14ac:dyDescent="0.25">
      <c r="A109" s="17"/>
      <c r="B109" s="16"/>
      <c r="C109" s="16"/>
      <c r="D109" s="28"/>
      <c r="E109" s="60"/>
      <c r="F109" s="61"/>
      <c r="G109" s="17"/>
      <c r="H109" s="117"/>
      <c r="I109" s="18"/>
    </row>
    <row r="110" spans="1:9" ht="0" hidden="1" customHeight="1" x14ac:dyDescent="0.25">
      <c r="A110" s="17"/>
      <c r="B110" s="16"/>
      <c r="C110" s="16"/>
      <c r="D110" s="28"/>
      <c r="E110" s="60"/>
      <c r="F110" s="61"/>
      <c r="G110" s="17"/>
      <c r="H110" s="117"/>
      <c r="I110" s="18"/>
    </row>
    <row r="111" spans="1:9" ht="0" hidden="1" customHeight="1" x14ac:dyDescent="0.25">
      <c r="A111" s="17"/>
      <c r="B111" s="16"/>
      <c r="C111" s="16"/>
      <c r="D111" s="28"/>
      <c r="E111" s="60"/>
      <c r="F111" s="61"/>
      <c r="G111" s="17"/>
      <c r="H111" s="117"/>
      <c r="I111" s="18"/>
    </row>
    <row r="112" spans="1:9" ht="0" hidden="1" customHeight="1" x14ac:dyDescent="0.25">
      <c r="A112" s="17"/>
      <c r="B112" s="16"/>
      <c r="C112" s="16"/>
      <c r="D112" s="28"/>
      <c r="E112" s="60"/>
      <c r="F112" s="61"/>
      <c r="G112" s="17"/>
      <c r="H112" s="117"/>
      <c r="I112" s="18"/>
    </row>
    <row r="113" spans="1:9" ht="0" hidden="1" customHeight="1" x14ac:dyDescent="0.25">
      <c r="A113" s="17"/>
      <c r="B113" s="16"/>
      <c r="C113" s="16"/>
      <c r="D113" s="28"/>
      <c r="E113" s="60"/>
      <c r="F113" s="61"/>
      <c r="G113" s="17"/>
      <c r="H113" s="117"/>
      <c r="I113" s="18"/>
    </row>
    <row r="114" spans="1:9" ht="0" hidden="1" customHeight="1" x14ac:dyDescent="0.25">
      <c r="A114" s="17"/>
      <c r="B114" s="16"/>
      <c r="C114" s="16"/>
      <c r="D114" s="28"/>
      <c r="E114" s="60"/>
      <c r="F114" s="61"/>
      <c r="G114" s="17"/>
      <c r="H114" s="117"/>
      <c r="I114" s="18"/>
    </row>
    <row r="115" spans="1:9" ht="0" hidden="1" customHeight="1" x14ac:dyDescent="0.25">
      <c r="A115" s="17"/>
      <c r="B115" s="16"/>
      <c r="C115" s="16"/>
      <c r="D115" s="28"/>
      <c r="E115" s="60"/>
      <c r="F115" s="61"/>
      <c r="G115" s="17"/>
      <c r="H115" s="117"/>
      <c r="I115" s="18"/>
    </row>
    <row r="116" spans="1:9" ht="0" hidden="1" customHeight="1" x14ac:dyDescent="0.25">
      <c r="A116" s="17"/>
      <c r="B116" s="16"/>
      <c r="C116" s="16"/>
      <c r="D116" s="28"/>
      <c r="E116" s="60"/>
      <c r="F116" s="61"/>
      <c r="G116" s="17"/>
      <c r="H116" s="117"/>
      <c r="I116" s="18"/>
    </row>
    <row r="117" spans="1:9" ht="0" hidden="1" customHeight="1" x14ac:dyDescent="0.25">
      <c r="A117" s="17"/>
      <c r="B117" s="16"/>
      <c r="C117" s="16"/>
      <c r="D117" s="28"/>
      <c r="E117" s="60"/>
      <c r="F117" s="61"/>
      <c r="G117" s="17"/>
      <c r="H117" s="117"/>
      <c r="I117" s="18"/>
    </row>
    <row r="118" spans="1:9" ht="0" hidden="1" customHeight="1" x14ac:dyDescent="0.25">
      <c r="A118" s="17"/>
      <c r="B118" s="16"/>
      <c r="C118" s="16"/>
      <c r="D118" s="28"/>
      <c r="E118" s="60"/>
      <c r="F118" s="61"/>
      <c r="G118" s="17"/>
      <c r="H118" s="117"/>
      <c r="I118" s="18"/>
    </row>
    <row r="119" spans="1:9" ht="0" hidden="1" customHeight="1" x14ac:dyDescent="0.25">
      <c r="A119" s="17"/>
      <c r="B119" s="16"/>
      <c r="C119" s="16"/>
      <c r="D119" s="28"/>
      <c r="E119" s="60"/>
      <c r="F119" s="61"/>
      <c r="G119" s="17"/>
      <c r="H119" s="117"/>
      <c r="I119" s="18"/>
    </row>
    <row r="120" spans="1:9" ht="0" hidden="1" customHeight="1" x14ac:dyDescent="0.25">
      <c r="A120" s="17"/>
      <c r="B120" s="16"/>
      <c r="C120" s="16"/>
      <c r="D120" s="28"/>
      <c r="E120" s="60"/>
      <c r="F120" s="61"/>
      <c r="G120" s="17"/>
      <c r="H120" s="117"/>
      <c r="I120" s="18"/>
    </row>
    <row r="121" spans="1:9" ht="0" hidden="1" customHeight="1" x14ac:dyDescent="0.25">
      <c r="A121" s="17"/>
      <c r="B121" s="16"/>
      <c r="C121" s="16"/>
      <c r="D121" s="28"/>
      <c r="E121" s="60"/>
      <c r="F121" s="61"/>
      <c r="G121" s="17"/>
      <c r="H121" s="117"/>
      <c r="I121" s="18"/>
    </row>
    <row r="122" spans="1:9" ht="0" hidden="1" customHeight="1" x14ac:dyDescent="0.25">
      <c r="A122" s="17"/>
      <c r="B122" s="16"/>
      <c r="C122" s="16"/>
      <c r="D122" s="28"/>
      <c r="E122" s="60"/>
      <c r="F122" s="61"/>
      <c r="G122" s="17"/>
      <c r="H122" s="117"/>
      <c r="I122" s="18"/>
    </row>
    <row r="123" spans="1:9" ht="0" hidden="1" customHeight="1" x14ac:dyDescent="0.25">
      <c r="A123" s="17"/>
      <c r="B123" s="16"/>
      <c r="C123" s="16"/>
      <c r="D123" s="28"/>
      <c r="E123" s="60"/>
      <c r="F123" s="61"/>
      <c r="G123" s="17"/>
      <c r="H123" s="117"/>
      <c r="I123" s="18"/>
    </row>
    <row r="124" spans="1:9" ht="0" hidden="1" customHeight="1" x14ac:dyDescent="0.25">
      <c r="A124" s="17"/>
      <c r="B124" s="16"/>
      <c r="C124" s="16"/>
      <c r="D124" s="28"/>
      <c r="E124" s="60"/>
      <c r="F124" s="61"/>
      <c r="G124" s="17"/>
      <c r="H124" s="117"/>
      <c r="I124" s="18"/>
    </row>
    <row r="125" spans="1:9" ht="0" hidden="1" customHeight="1" x14ac:dyDescent="0.25">
      <c r="A125" s="17"/>
      <c r="B125" s="16"/>
      <c r="C125" s="16"/>
      <c r="D125" s="28"/>
      <c r="E125" s="60"/>
      <c r="F125" s="61"/>
      <c r="G125" s="17"/>
      <c r="H125" s="117"/>
      <c r="I125" s="18"/>
    </row>
    <row r="126" spans="1:9" ht="0" hidden="1" customHeight="1" x14ac:dyDescent="0.25">
      <c r="A126" s="17"/>
      <c r="B126" s="16"/>
      <c r="C126" s="16"/>
      <c r="D126" s="28"/>
      <c r="E126" s="60"/>
      <c r="F126" s="61"/>
      <c r="G126" s="17"/>
      <c r="H126" s="117"/>
      <c r="I126" s="18"/>
    </row>
    <row r="127" spans="1:9" ht="0" hidden="1" customHeight="1" x14ac:dyDescent="0.25">
      <c r="A127" s="17"/>
      <c r="B127" s="16"/>
      <c r="C127" s="16"/>
      <c r="D127" s="28"/>
      <c r="E127" s="60"/>
      <c r="F127" s="61"/>
      <c r="G127" s="17"/>
      <c r="H127" s="117"/>
      <c r="I127" s="18"/>
    </row>
    <row r="128" spans="1:9" ht="0" hidden="1" customHeight="1" x14ac:dyDescent="0.25">
      <c r="A128" s="17"/>
      <c r="B128" s="16"/>
      <c r="C128" s="16"/>
      <c r="D128" s="28"/>
      <c r="E128" s="60"/>
      <c r="F128" s="61"/>
      <c r="G128" s="17"/>
      <c r="H128" s="117"/>
      <c r="I128" s="18"/>
    </row>
    <row r="129" spans="1:9" ht="0" hidden="1" customHeight="1" x14ac:dyDescent="0.25">
      <c r="A129" s="17"/>
      <c r="B129" s="16"/>
      <c r="C129" s="16"/>
      <c r="D129" s="28"/>
      <c r="E129" s="60"/>
      <c r="F129" s="61"/>
      <c r="G129" s="17"/>
      <c r="H129" s="117"/>
      <c r="I129" s="18"/>
    </row>
    <row r="130" spans="1:9" ht="0" hidden="1" customHeight="1" x14ac:dyDescent="0.25">
      <c r="A130" s="17"/>
      <c r="B130" s="16"/>
      <c r="C130" s="16"/>
      <c r="D130" s="28"/>
      <c r="E130" s="60"/>
      <c r="F130" s="61"/>
      <c r="G130" s="17"/>
      <c r="H130" s="117"/>
      <c r="I130" s="18"/>
    </row>
    <row r="131" spans="1:9" ht="0" hidden="1" customHeight="1" x14ac:dyDescent="0.25">
      <c r="A131" s="17"/>
      <c r="B131" s="16"/>
      <c r="C131" s="16"/>
      <c r="D131" s="28"/>
      <c r="E131" s="60"/>
      <c r="F131" s="61"/>
      <c r="G131" s="17"/>
      <c r="H131" s="117"/>
      <c r="I131" s="18"/>
    </row>
    <row r="132" spans="1:9" ht="0" hidden="1" customHeight="1" x14ac:dyDescent="0.25">
      <c r="A132" s="17"/>
      <c r="B132" s="16"/>
      <c r="C132" s="16"/>
      <c r="D132" s="28"/>
      <c r="E132" s="60"/>
      <c r="F132" s="61"/>
      <c r="G132" s="17"/>
      <c r="H132" s="117"/>
      <c r="I132" s="18"/>
    </row>
    <row r="133" spans="1:9" ht="0" hidden="1" customHeight="1" x14ac:dyDescent="0.25">
      <c r="A133" s="17"/>
      <c r="B133" s="16"/>
      <c r="C133" s="16"/>
      <c r="D133" s="28"/>
      <c r="E133" s="60"/>
      <c r="F133" s="61"/>
      <c r="G133" s="17"/>
      <c r="H133" s="117"/>
      <c r="I133" s="18"/>
    </row>
    <row r="134" spans="1:9" ht="0" hidden="1" customHeight="1" x14ac:dyDescent="0.25">
      <c r="A134" s="17"/>
      <c r="B134" s="16"/>
      <c r="C134" s="16"/>
      <c r="D134" s="28"/>
      <c r="E134" s="60"/>
      <c r="F134" s="61"/>
      <c r="G134" s="17"/>
      <c r="H134" s="117"/>
      <c r="I134" s="18"/>
    </row>
    <row r="135" spans="1:9" ht="0" hidden="1" customHeight="1" x14ac:dyDescent="0.25">
      <c r="A135" s="17"/>
      <c r="B135" s="16"/>
      <c r="C135" s="16"/>
      <c r="D135" s="28"/>
      <c r="E135" s="60"/>
      <c r="F135" s="61"/>
      <c r="G135" s="17"/>
      <c r="H135" s="117"/>
      <c r="I135" s="18"/>
    </row>
    <row r="136" spans="1:9" ht="0" hidden="1" customHeight="1" x14ac:dyDescent="0.25">
      <c r="A136" s="17"/>
      <c r="B136" s="16"/>
      <c r="C136" s="16"/>
      <c r="D136" s="28"/>
      <c r="E136" s="60"/>
      <c r="F136" s="61"/>
      <c r="G136" s="17"/>
      <c r="H136" s="117"/>
      <c r="I136" s="18"/>
    </row>
    <row r="137" spans="1:9" ht="0" hidden="1" customHeight="1" x14ac:dyDescent="0.25">
      <c r="A137" s="17"/>
      <c r="B137" s="16"/>
      <c r="C137" s="16"/>
      <c r="D137" s="28"/>
      <c r="E137" s="60"/>
      <c r="F137" s="61"/>
      <c r="G137" s="17"/>
      <c r="H137" s="117"/>
      <c r="I137" s="18"/>
    </row>
    <row r="138" spans="1:9" ht="0" hidden="1" customHeight="1" x14ac:dyDescent="0.25">
      <c r="A138" s="17"/>
      <c r="B138" s="16"/>
      <c r="C138" s="16"/>
      <c r="D138" s="28"/>
      <c r="E138" s="60"/>
      <c r="F138" s="61"/>
      <c r="G138" s="17"/>
      <c r="H138" s="117"/>
      <c r="I138" s="18"/>
    </row>
    <row r="139" spans="1:9" ht="0" hidden="1" customHeight="1" x14ac:dyDescent="0.25">
      <c r="A139" s="17"/>
      <c r="B139" s="16"/>
      <c r="C139" s="16"/>
      <c r="D139" s="28"/>
      <c r="E139" s="60"/>
      <c r="F139" s="61"/>
      <c r="G139" s="17"/>
      <c r="H139" s="117"/>
      <c r="I139" s="18"/>
    </row>
    <row r="140" spans="1:9" ht="0" hidden="1" customHeight="1" x14ac:dyDescent="0.25">
      <c r="A140" s="17"/>
      <c r="B140" s="16"/>
      <c r="C140" s="16"/>
      <c r="D140" s="28"/>
      <c r="E140" s="60"/>
      <c r="F140" s="61"/>
      <c r="G140" s="17"/>
      <c r="H140" s="117"/>
      <c r="I140" s="18"/>
    </row>
    <row r="141" spans="1:9" ht="0" hidden="1" customHeight="1" x14ac:dyDescent="0.25">
      <c r="A141" s="17"/>
      <c r="B141" s="16"/>
      <c r="C141" s="16"/>
      <c r="D141" s="28"/>
      <c r="E141" s="30"/>
      <c r="F141" s="31"/>
      <c r="G141" s="17"/>
      <c r="H141" s="117"/>
      <c r="I141" s="18"/>
    </row>
    <row r="142" spans="1:9" ht="0" hidden="1" customHeight="1" x14ac:dyDescent="0.25">
      <c r="A142" s="17"/>
      <c r="B142" s="16"/>
      <c r="C142" s="16"/>
      <c r="D142" s="28"/>
      <c r="E142" s="30"/>
      <c r="F142" s="31"/>
      <c r="G142" s="17"/>
      <c r="H142" s="117"/>
      <c r="I142" s="18"/>
    </row>
    <row r="143" spans="1:9" ht="0" hidden="1" customHeight="1" x14ac:dyDescent="0.25">
      <c r="A143" s="17"/>
      <c r="B143" s="16"/>
      <c r="C143" s="16"/>
      <c r="D143" s="28"/>
      <c r="E143" s="30"/>
      <c r="F143" s="31"/>
      <c r="G143" s="17"/>
      <c r="H143" s="117"/>
      <c r="I143" s="18"/>
    </row>
    <row r="144" spans="1:9" ht="0" hidden="1" customHeight="1" x14ac:dyDescent="0.25">
      <c r="A144" s="17"/>
      <c r="B144" s="16"/>
      <c r="C144" s="16"/>
      <c r="D144" s="28"/>
      <c r="E144" s="30"/>
      <c r="F144" s="31"/>
      <c r="G144" s="17"/>
      <c r="H144" s="117"/>
      <c r="I144" s="18"/>
    </row>
    <row r="145" spans="1:9" ht="0" hidden="1" customHeight="1" x14ac:dyDescent="0.25">
      <c r="A145" s="17"/>
      <c r="B145" s="16"/>
      <c r="C145" s="16"/>
      <c r="D145" s="28"/>
      <c r="E145" s="30"/>
      <c r="F145" s="31"/>
      <c r="G145" s="17"/>
      <c r="H145" s="117"/>
      <c r="I145" s="18"/>
    </row>
    <row r="146" spans="1:9" ht="0" hidden="1" customHeight="1" x14ac:dyDescent="0.25">
      <c r="A146" s="17"/>
      <c r="B146" s="16"/>
      <c r="C146" s="16"/>
      <c r="D146" s="28"/>
      <c r="E146" s="30"/>
      <c r="F146" s="31"/>
      <c r="G146" s="17"/>
      <c r="H146" s="117"/>
      <c r="I146" s="18"/>
    </row>
    <row r="147" spans="1:9" ht="0" hidden="1" customHeight="1" x14ac:dyDescent="0.25">
      <c r="A147" s="17"/>
      <c r="B147" s="16"/>
      <c r="C147" s="16"/>
      <c r="D147" s="28"/>
      <c r="E147" s="30"/>
      <c r="F147" s="31"/>
      <c r="G147" s="17"/>
      <c r="H147" s="117"/>
      <c r="I147" s="18"/>
    </row>
    <row r="148" spans="1:9" ht="0" hidden="1" customHeight="1" x14ac:dyDescent="0.25">
      <c r="A148" s="17"/>
      <c r="B148" s="16"/>
      <c r="C148" s="16"/>
      <c r="D148" s="28"/>
      <c r="E148" s="30"/>
      <c r="F148" s="31"/>
      <c r="G148" s="17"/>
      <c r="H148" s="117"/>
      <c r="I148" s="18"/>
    </row>
    <row r="149" spans="1:9" ht="0" hidden="1" customHeight="1" x14ac:dyDescent="0.25">
      <c r="A149" s="17"/>
      <c r="B149" s="16"/>
      <c r="C149" s="16"/>
      <c r="D149" s="28"/>
      <c r="E149" s="30"/>
      <c r="F149" s="31"/>
      <c r="G149" s="17"/>
      <c r="H149" s="117"/>
      <c r="I149" s="18"/>
    </row>
    <row r="150" spans="1:9" ht="0" hidden="1" customHeight="1" x14ac:dyDescent="0.25">
      <c r="A150" s="17"/>
      <c r="B150" s="16"/>
      <c r="C150" s="16"/>
      <c r="D150" s="28"/>
      <c r="E150" s="30"/>
      <c r="F150" s="31"/>
      <c r="G150" s="17"/>
      <c r="H150" s="117"/>
      <c r="I150" s="18"/>
    </row>
    <row r="151" spans="1:9" ht="0" hidden="1" customHeight="1" x14ac:dyDescent="0.25">
      <c r="A151" s="17"/>
      <c r="B151" s="16"/>
      <c r="C151" s="16"/>
      <c r="D151" s="28"/>
      <c r="E151" s="30"/>
      <c r="F151" s="31"/>
      <c r="G151" s="17"/>
      <c r="H151" s="117"/>
      <c r="I151" s="18"/>
    </row>
    <row r="152" spans="1:9" ht="0" hidden="1" customHeight="1" x14ac:dyDescent="0.25">
      <c r="A152" s="17"/>
      <c r="B152" s="16"/>
      <c r="C152" s="16"/>
      <c r="D152" s="28"/>
      <c r="E152" s="30"/>
      <c r="F152" s="31"/>
      <c r="G152" s="17"/>
      <c r="H152" s="117"/>
      <c r="I152" s="18"/>
    </row>
    <row r="153" spans="1:9" ht="0" hidden="1" customHeight="1" x14ac:dyDescent="0.25">
      <c r="A153" s="17"/>
      <c r="B153" s="16"/>
      <c r="C153" s="16"/>
      <c r="D153" s="28"/>
      <c r="E153" s="30"/>
      <c r="F153" s="31"/>
      <c r="G153" s="17"/>
      <c r="H153" s="117"/>
      <c r="I153" s="18"/>
    </row>
    <row r="154" spans="1:9" ht="0" hidden="1" customHeight="1" x14ac:dyDescent="0.25">
      <c r="A154" s="17"/>
      <c r="B154" s="16"/>
      <c r="C154" s="16"/>
      <c r="D154" s="28"/>
      <c r="E154" s="30"/>
      <c r="F154" s="31"/>
      <c r="G154" s="17"/>
      <c r="H154" s="117"/>
      <c r="I154" s="18"/>
    </row>
    <row r="155" spans="1:9" ht="0" hidden="1" customHeight="1" x14ac:dyDescent="0.25">
      <c r="A155" s="17"/>
      <c r="B155" s="16"/>
      <c r="C155" s="16"/>
      <c r="D155" s="28"/>
      <c r="E155" s="30"/>
      <c r="F155" s="31"/>
      <c r="G155" s="17"/>
      <c r="H155" s="117"/>
      <c r="I155" s="18"/>
    </row>
    <row r="156" spans="1:9" ht="0" hidden="1" customHeight="1" x14ac:dyDescent="0.25">
      <c r="A156" s="17"/>
      <c r="B156" s="16"/>
      <c r="C156" s="16"/>
      <c r="D156" s="28"/>
      <c r="E156" s="30"/>
      <c r="F156" s="31"/>
      <c r="G156" s="17"/>
      <c r="H156" s="117"/>
      <c r="I156" s="18"/>
    </row>
    <row r="157" spans="1:9" ht="0" hidden="1" customHeight="1" x14ac:dyDescent="0.25">
      <c r="A157" s="17"/>
      <c r="B157" s="16"/>
      <c r="C157" s="16"/>
      <c r="D157" s="28"/>
      <c r="E157" s="30"/>
      <c r="F157" s="31"/>
      <c r="G157" s="17"/>
      <c r="H157" s="117"/>
      <c r="I157" s="18"/>
    </row>
    <row r="158" spans="1:9" ht="0" hidden="1" customHeight="1" x14ac:dyDescent="0.25">
      <c r="A158" s="17"/>
      <c r="B158" s="16"/>
      <c r="C158" s="16"/>
      <c r="D158" s="28"/>
      <c r="E158" s="30"/>
      <c r="F158" s="31"/>
      <c r="G158" s="17"/>
      <c r="H158" s="117"/>
      <c r="I158" s="18"/>
    </row>
    <row r="159" spans="1:9" ht="0" hidden="1" customHeight="1" x14ac:dyDescent="0.25">
      <c r="A159" s="17"/>
      <c r="B159" s="16"/>
      <c r="C159" s="16"/>
      <c r="D159" s="28"/>
      <c r="E159" s="30"/>
      <c r="F159" s="31"/>
      <c r="G159" s="17"/>
      <c r="H159" s="117"/>
      <c r="I159" s="18"/>
    </row>
    <row r="160" spans="1:9" ht="0" hidden="1" customHeight="1" x14ac:dyDescent="0.25">
      <c r="A160" s="17"/>
      <c r="B160" s="16"/>
      <c r="C160" s="16"/>
      <c r="D160" s="28"/>
      <c r="E160" s="30"/>
      <c r="F160" s="31"/>
      <c r="G160" s="17"/>
      <c r="H160" s="117"/>
      <c r="I160" s="18"/>
    </row>
    <row r="161" spans="1:9" ht="0" hidden="1" customHeight="1" x14ac:dyDescent="0.25">
      <c r="A161" s="17"/>
      <c r="B161" s="16"/>
      <c r="C161" s="16"/>
      <c r="D161" s="28"/>
      <c r="E161" s="30"/>
      <c r="F161" s="31"/>
      <c r="G161" s="17"/>
      <c r="H161" s="117"/>
      <c r="I161" s="18"/>
    </row>
    <row r="162" spans="1:9" ht="0" hidden="1" customHeight="1" x14ac:dyDescent="0.25">
      <c r="A162" s="17"/>
      <c r="B162" s="16"/>
      <c r="C162" s="16"/>
      <c r="D162" s="28"/>
      <c r="E162" s="60"/>
      <c r="F162" s="61"/>
      <c r="G162" s="17"/>
      <c r="H162" s="117"/>
      <c r="I162" s="18"/>
    </row>
    <row r="163" spans="1:9" ht="0" hidden="1" customHeight="1" x14ac:dyDescent="0.25">
      <c r="A163" s="17"/>
      <c r="B163" s="16"/>
      <c r="C163" s="16"/>
      <c r="D163" s="28"/>
      <c r="E163" s="60"/>
      <c r="F163" s="61"/>
      <c r="G163" s="17"/>
      <c r="H163" s="117"/>
      <c r="I163" s="18"/>
    </row>
    <row r="164" spans="1:9" ht="0" hidden="1" customHeight="1" x14ac:dyDescent="0.25">
      <c r="A164" s="17"/>
      <c r="B164" s="16"/>
      <c r="C164" s="16"/>
      <c r="D164" s="28"/>
      <c r="E164" s="30"/>
      <c r="F164" s="31"/>
      <c r="G164" s="17"/>
      <c r="H164" s="117"/>
      <c r="I164" s="18"/>
    </row>
    <row r="165" spans="1:9" ht="0" hidden="1" customHeight="1" x14ac:dyDescent="0.25">
      <c r="A165" s="17"/>
      <c r="B165" s="16"/>
      <c r="C165" s="16"/>
      <c r="D165" s="28"/>
      <c r="E165" s="30"/>
      <c r="F165" s="31"/>
      <c r="G165" s="17"/>
      <c r="H165" s="117"/>
      <c r="I165" s="18"/>
    </row>
    <row r="166" spans="1:9" ht="0" hidden="1" customHeight="1" x14ac:dyDescent="0.25">
      <c r="A166" s="17"/>
      <c r="B166" s="16"/>
      <c r="C166" s="16"/>
      <c r="D166" s="28"/>
      <c r="E166" s="60"/>
      <c r="F166" s="61"/>
      <c r="G166" s="17"/>
      <c r="H166" s="117"/>
      <c r="I166" s="18"/>
    </row>
    <row r="167" spans="1:9" ht="0" hidden="1" customHeight="1" x14ac:dyDescent="0.25">
      <c r="A167" s="17"/>
      <c r="B167" s="16"/>
      <c r="C167" s="16"/>
      <c r="D167" s="28"/>
      <c r="E167" s="30"/>
      <c r="F167" s="31"/>
      <c r="G167" s="17"/>
      <c r="H167" s="117"/>
      <c r="I167" s="18"/>
    </row>
    <row r="168" spans="1:9" ht="0" hidden="1" customHeight="1" x14ac:dyDescent="0.25">
      <c r="A168" s="17"/>
      <c r="B168" s="16"/>
      <c r="C168" s="16"/>
      <c r="D168" s="28"/>
      <c r="E168" s="30"/>
      <c r="F168" s="31"/>
      <c r="G168" s="17"/>
      <c r="H168" s="117"/>
      <c r="I168" s="18"/>
    </row>
    <row r="169" spans="1:9" ht="0" hidden="1" customHeight="1" x14ac:dyDescent="0.25">
      <c r="A169" s="17"/>
      <c r="B169" s="16"/>
      <c r="C169" s="16"/>
      <c r="D169" s="28"/>
      <c r="E169" s="30"/>
      <c r="F169" s="31"/>
      <c r="G169" s="17"/>
      <c r="H169" s="117"/>
      <c r="I169" s="18"/>
    </row>
    <row r="170" spans="1:9" ht="0" hidden="1" customHeight="1" x14ac:dyDescent="0.25">
      <c r="A170" s="17"/>
      <c r="B170" s="16"/>
      <c r="C170" s="16"/>
      <c r="D170" s="28"/>
      <c r="E170" s="30"/>
      <c r="F170" s="31"/>
      <c r="G170" s="17"/>
      <c r="H170" s="117"/>
      <c r="I170" s="18"/>
    </row>
    <row r="171" spans="1:9" ht="0" hidden="1" customHeight="1" x14ac:dyDescent="0.25">
      <c r="A171" s="17"/>
      <c r="B171" s="16"/>
      <c r="C171" s="16"/>
      <c r="D171" s="28"/>
      <c r="E171" s="30"/>
      <c r="F171" s="31"/>
      <c r="G171" s="17"/>
      <c r="H171" s="117"/>
      <c r="I171" s="18"/>
    </row>
    <row r="172" spans="1:9" ht="0" hidden="1" customHeight="1" x14ac:dyDescent="0.25">
      <c r="A172" s="17"/>
      <c r="B172" s="16"/>
      <c r="C172" s="16"/>
      <c r="D172" s="28"/>
      <c r="E172" s="30"/>
      <c r="F172" s="31"/>
      <c r="G172" s="17"/>
      <c r="H172" s="117"/>
      <c r="I172" s="18"/>
    </row>
    <row r="173" spans="1:9" s="5" customFormat="1" ht="0" hidden="1" customHeight="1" x14ac:dyDescent="0.25">
      <c r="A173" s="17"/>
      <c r="B173" s="16"/>
      <c r="C173" s="16"/>
      <c r="D173" s="28"/>
      <c r="E173" s="30"/>
      <c r="F173" s="31"/>
      <c r="G173" s="17"/>
      <c r="H173" s="117"/>
      <c r="I173" s="18"/>
    </row>
    <row r="174" spans="1:9" s="5" customFormat="1" ht="0" hidden="1" customHeight="1" x14ac:dyDescent="0.25">
      <c r="A174" s="17"/>
      <c r="B174" s="16"/>
      <c r="C174" s="16"/>
      <c r="D174" s="28"/>
      <c r="E174" s="30"/>
      <c r="F174" s="31"/>
      <c r="G174" s="17"/>
      <c r="H174" s="117"/>
      <c r="I174" s="18"/>
    </row>
    <row r="175" spans="1:9" s="5" customFormat="1" ht="0" hidden="1" customHeight="1" x14ac:dyDescent="0.25">
      <c r="A175" s="17"/>
      <c r="B175" s="16"/>
      <c r="C175" s="16"/>
      <c r="D175" s="28"/>
      <c r="E175" s="30"/>
      <c r="F175" s="31"/>
      <c r="G175" s="17"/>
      <c r="H175" s="117"/>
      <c r="I175" s="18"/>
    </row>
    <row r="176" spans="1:9" s="5" customFormat="1" ht="0" hidden="1" customHeight="1" x14ac:dyDescent="0.25">
      <c r="A176" s="17"/>
      <c r="B176" s="16"/>
      <c r="C176" s="16"/>
      <c r="D176" s="28"/>
      <c r="E176" s="30"/>
      <c r="F176" s="31"/>
      <c r="G176" s="17"/>
      <c r="H176" s="117"/>
      <c r="I176" s="18"/>
    </row>
    <row r="177" spans="1:9" s="5" customFormat="1" ht="0" hidden="1" customHeight="1" x14ac:dyDescent="0.25">
      <c r="A177" s="17"/>
      <c r="B177" s="16"/>
      <c r="C177" s="16"/>
      <c r="D177" s="28"/>
      <c r="E177" s="30"/>
      <c r="F177" s="31"/>
      <c r="G177" s="17"/>
      <c r="H177" s="117"/>
      <c r="I177" s="18"/>
    </row>
    <row r="178" spans="1:9" s="5" customFormat="1" ht="0" hidden="1" customHeight="1" x14ac:dyDescent="0.25">
      <c r="A178" s="17"/>
      <c r="B178" s="16"/>
      <c r="C178" s="16"/>
      <c r="D178" s="28"/>
      <c r="E178" s="30"/>
      <c r="F178" s="31"/>
      <c r="G178" s="17"/>
      <c r="H178" s="117"/>
      <c r="I178" s="18"/>
    </row>
    <row r="179" spans="1:9" s="5" customFormat="1" ht="0" hidden="1" customHeight="1" x14ac:dyDescent="0.25">
      <c r="A179" s="17"/>
      <c r="B179" s="16"/>
      <c r="C179" s="16"/>
      <c r="D179" s="159"/>
      <c r="E179" s="53" t="s">
        <v>205</v>
      </c>
      <c r="F179" s="61"/>
      <c r="G179" s="58"/>
      <c r="H179" s="39"/>
      <c r="I179" s="18"/>
    </row>
    <row r="180" spans="1:9" s="5" customFormat="1" ht="0" hidden="1" customHeight="1" x14ac:dyDescent="0.25">
      <c r="A180" s="17"/>
      <c r="B180" s="16"/>
      <c r="C180" s="16"/>
      <c r="D180" s="159"/>
      <c r="E180" s="53"/>
      <c r="F180" s="61"/>
      <c r="G180" s="58"/>
      <c r="H180" s="39"/>
      <c r="I180" s="18"/>
    </row>
    <row r="181" spans="1:9" s="5" customFormat="1" ht="0" hidden="1" customHeight="1" x14ac:dyDescent="0.25">
      <c r="A181" s="17"/>
      <c r="B181" s="16"/>
      <c r="C181" s="16"/>
      <c r="D181" s="56"/>
      <c r="E181" s="60"/>
      <c r="F181" s="61"/>
      <c r="G181" s="58"/>
      <c r="H181" s="39"/>
      <c r="I181" s="18"/>
    </row>
    <row r="182" spans="1:9" s="5" customFormat="1" ht="0" hidden="1" customHeight="1" x14ac:dyDescent="0.25">
      <c r="A182" s="17"/>
      <c r="B182" s="16"/>
      <c r="C182" s="16"/>
      <c r="D182" s="64"/>
      <c r="E182" s="53"/>
      <c r="F182" s="65"/>
      <c r="G182" s="57"/>
      <c r="H182" s="39"/>
      <c r="I182" s="18"/>
    </row>
    <row r="183" spans="1:9" s="5" customFormat="1" ht="0" hidden="1" customHeight="1" x14ac:dyDescent="0.25">
      <c r="A183" s="17"/>
      <c r="B183" s="16"/>
      <c r="C183" s="16"/>
      <c r="D183" s="64"/>
      <c r="E183" s="53"/>
      <c r="F183" s="65"/>
      <c r="G183" s="57"/>
      <c r="H183" s="160"/>
      <c r="I183" s="18"/>
    </row>
    <row r="184" spans="1:9" s="5" customFormat="1" ht="0" hidden="1" customHeight="1" x14ac:dyDescent="0.25">
      <c r="A184" s="17"/>
      <c r="B184" s="16"/>
      <c r="C184" s="16"/>
      <c r="D184" s="64"/>
      <c r="E184" s="53"/>
      <c r="F184" s="65"/>
      <c r="G184" s="57"/>
      <c r="H184" s="62"/>
      <c r="I184" s="18"/>
    </row>
    <row r="185" spans="1:9" s="5" customFormat="1" ht="0" hidden="1" customHeight="1" x14ac:dyDescent="0.25">
      <c r="A185" s="17"/>
      <c r="B185" s="16"/>
      <c r="C185" s="16"/>
      <c r="D185" s="64"/>
      <c r="E185" s="53"/>
      <c r="F185" s="65"/>
      <c r="G185" s="57"/>
      <c r="H185" s="66"/>
      <c r="I185" s="18"/>
    </row>
    <row r="186" spans="1:9" s="5" customFormat="1" ht="0" hidden="1" customHeight="1" x14ac:dyDescent="0.25">
      <c r="A186" s="17"/>
      <c r="B186" s="16"/>
      <c r="C186" s="16"/>
      <c r="D186" s="64"/>
      <c r="E186" s="53"/>
      <c r="F186" s="65"/>
      <c r="G186" s="57"/>
      <c r="H186" s="66"/>
      <c r="I186" s="18"/>
    </row>
    <row r="187" spans="1:9" s="5" customFormat="1" ht="0" hidden="1" customHeight="1" x14ac:dyDescent="0.25">
      <c r="A187" s="58"/>
      <c r="B187" s="59"/>
      <c r="C187" s="59"/>
      <c r="D187" s="64"/>
      <c r="E187" s="53"/>
      <c r="F187" s="65"/>
      <c r="G187" s="57"/>
      <c r="H187" s="66"/>
      <c r="I187" s="56"/>
    </row>
    <row r="188" spans="1:9" s="5" customFormat="1" ht="0" hidden="1" customHeight="1" x14ac:dyDescent="0.25">
      <c r="A188" s="58"/>
      <c r="B188" s="59"/>
      <c r="C188" s="59"/>
      <c r="D188" s="64"/>
      <c r="E188" s="53"/>
      <c r="F188" s="65"/>
      <c r="G188" s="57"/>
      <c r="H188" s="66"/>
      <c r="I188" s="56"/>
    </row>
    <row r="189" spans="1:9" s="5" customFormat="1" ht="0" hidden="1" customHeight="1" x14ac:dyDescent="0.25">
      <c r="A189" s="57"/>
      <c r="B189" s="63"/>
      <c r="C189" s="63"/>
      <c r="D189" s="64"/>
      <c r="E189" s="53"/>
      <c r="F189" s="65"/>
      <c r="G189" s="57"/>
      <c r="H189" s="66"/>
      <c r="I189" s="63"/>
    </row>
    <row r="190" spans="1:9" s="5" customFormat="1" ht="0" hidden="1" customHeight="1" x14ac:dyDescent="0.25">
      <c r="A190" s="57"/>
      <c r="B190" s="63"/>
      <c r="C190" s="63"/>
      <c r="D190" s="64"/>
      <c r="E190" s="53"/>
      <c r="F190" s="65"/>
      <c r="G190" s="57"/>
      <c r="H190" s="66"/>
      <c r="I190" s="63"/>
    </row>
    <row r="191" spans="1:9" s="5" customFormat="1" ht="0" hidden="1" customHeight="1" x14ac:dyDescent="0.25">
      <c r="A191" s="57"/>
      <c r="B191" s="63"/>
      <c r="C191" s="63"/>
      <c r="D191" s="64"/>
      <c r="E191" s="53"/>
      <c r="F191" s="65"/>
      <c r="G191" s="57"/>
      <c r="H191" s="66"/>
      <c r="I191" s="63"/>
    </row>
    <row r="192" spans="1:9" s="5" customFormat="1" ht="0" hidden="1" customHeight="1" x14ac:dyDescent="0.25">
      <c r="A192" s="57"/>
      <c r="B192" s="63"/>
      <c r="C192" s="63"/>
      <c r="D192" s="64"/>
      <c r="E192" s="53"/>
      <c r="F192" s="65"/>
      <c r="G192" s="57"/>
      <c r="H192" s="66"/>
      <c r="I192" s="63"/>
    </row>
    <row r="193" spans="1:9" s="5" customFormat="1" ht="0" hidden="1" customHeight="1" x14ac:dyDescent="0.25">
      <c r="A193" s="57"/>
      <c r="B193" s="63"/>
      <c r="C193" s="63"/>
      <c r="D193" s="64"/>
      <c r="E193" s="53"/>
      <c r="F193" s="65"/>
      <c r="G193" s="57"/>
      <c r="H193" s="66"/>
      <c r="I193" s="63"/>
    </row>
    <row r="194" spans="1:9" s="5" customFormat="1" ht="0" hidden="1" customHeight="1" x14ac:dyDescent="0.25">
      <c r="A194" s="57"/>
      <c r="B194" s="63"/>
      <c r="C194" s="63"/>
      <c r="D194" s="64"/>
      <c r="E194" s="53"/>
      <c r="F194" s="65"/>
      <c r="G194" s="57"/>
      <c r="H194" s="66"/>
      <c r="I194" s="63"/>
    </row>
    <row r="195" spans="1:9" s="5" customFormat="1" ht="0" hidden="1" customHeight="1" x14ac:dyDescent="0.25">
      <c r="A195" s="57"/>
      <c r="B195" s="63"/>
      <c r="C195" s="63"/>
      <c r="D195" s="64"/>
      <c r="E195" s="53"/>
      <c r="F195" s="65"/>
      <c r="G195" s="57"/>
      <c r="H195" s="66"/>
      <c r="I195" s="63"/>
    </row>
    <row r="196" spans="1:9" s="5" customFormat="1" ht="0" hidden="1" customHeight="1" x14ac:dyDescent="0.25">
      <c r="A196" s="57"/>
      <c r="B196" s="63"/>
      <c r="C196" s="63"/>
      <c r="D196" s="64"/>
      <c r="E196" s="53"/>
      <c r="F196" s="65"/>
      <c r="G196" s="57"/>
      <c r="H196" s="66"/>
      <c r="I196" s="63"/>
    </row>
    <row r="197" spans="1:9" s="5" customFormat="1" ht="0" hidden="1" customHeight="1" x14ac:dyDescent="0.25">
      <c r="A197" s="57"/>
      <c r="B197" s="63"/>
      <c r="C197" s="63"/>
      <c r="D197" s="12"/>
      <c r="E197" s="7"/>
      <c r="F197" s="8"/>
      <c r="H197" s="66"/>
      <c r="I197" s="63"/>
    </row>
    <row r="198" spans="1:9" s="5" customFormat="1" ht="0" hidden="1" customHeight="1" x14ac:dyDescent="0.25">
      <c r="A198" s="57"/>
      <c r="B198" s="63"/>
      <c r="C198" s="63"/>
      <c r="D198" s="12"/>
      <c r="E198" s="7"/>
      <c r="F198" s="8"/>
      <c r="H198" s="66"/>
      <c r="I198" s="63"/>
    </row>
    <row r="199" spans="1:9" s="5" customFormat="1" ht="0" hidden="1" customHeight="1" x14ac:dyDescent="0.25">
      <c r="A199" s="57"/>
      <c r="B199" s="63"/>
      <c r="C199" s="63"/>
      <c r="D199" s="12"/>
      <c r="E199" s="7"/>
      <c r="F199" s="8"/>
      <c r="H199" s="66"/>
      <c r="I199" s="63"/>
    </row>
    <row r="200" spans="1:9" s="5" customFormat="1" ht="0" hidden="1" customHeight="1" x14ac:dyDescent="0.25">
      <c r="A200" s="57"/>
      <c r="B200" s="63"/>
      <c r="C200" s="63"/>
      <c r="D200" s="12"/>
      <c r="E200" s="7"/>
      <c r="F200" s="8"/>
      <c r="H200" s="32"/>
      <c r="I200" s="63"/>
    </row>
    <row r="201" spans="1:9" s="5" customFormat="1" ht="0" hidden="1" customHeight="1" x14ac:dyDescent="0.25">
      <c r="A201" s="57"/>
      <c r="B201" s="63"/>
      <c r="C201" s="63"/>
      <c r="D201" s="12"/>
      <c r="E201" s="7"/>
      <c r="F201" s="8"/>
      <c r="H201" s="32"/>
      <c r="I201" s="63"/>
    </row>
    <row r="202" spans="1:9" s="5" customFormat="1" ht="0" hidden="1" customHeight="1" x14ac:dyDescent="0.25">
      <c r="A202" s="57"/>
      <c r="B202" s="63"/>
      <c r="C202" s="63"/>
      <c r="D202" s="12"/>
      <c r="E202" s="7"/>
      <c r="F202" s="8"/>
      <c r="H202" s="32"/>
      <c r="I202" s="63"/>
    </row>
    <row r="203" spans="1:9" s="5" customFormat="1" ht="0" hidden="1" customHeight="1" x14ac:dyDescent="0.25">
      <c r="A203" s="57"/>
      <c r="B203" s="63"/>
      <c r="C203" s="63"/>
      <c r="D203" s="12"/>
      <c r="E203" s="7"/>
      <c r="F203" s="8"/>
      <c r="H203" s="32"/>
      <c r="I203" s="63"/>
    </row>
    <row r="204" spans="1:9" s="5" customFormat="1" ht="0" hidden="1" customHeight="1" x14ac:dyDescent="0.25">
      <c r="B204" s="6"/>
      <c r="C204" s="6"/>
      <c r="D204" s="12"/>
      <c r="E204" s="7"/>
      <c r="F204" s="8"/>
      <c r="H204" s="32"/>
      <c r="I204" s="6"/>
    </row>
  </sheetData>
  <mergeCells count="1">
    <mergeCell ref="A1:I1"/>
  </mergeCells>
  <conditionalFormatting sqref="B3:B182">
    <cfRule type="duplicateValues" dxfId="18" priority="299"/>
  </conditionalFormatting>
  <conditionalFormatting sqref="B10:B18 B3:B7 B20:B21">
    <cfRule type="duplicateValues" dxfId="17" priority="7"/>
  </conditionalFormatting>
  <conditionalFormatting sqref="B165:B168">
    <cfRule type="duplicateValues" dxfId="16" priority="8"/>
  </conditionalFormatting>
  <conditionalFormatting sqref="C4">
    <cfRule type="duplicateValues" dxfId="15" priority="4"/>
  </conditionalFormatting>
  <conditionalFormatting sqref="C21">
    <cfRule type="duplicateValues" dxfId="14" priority="6"/>
  </conditionalFormatting>
  <conditionalFormatting sqref="C51">
    <cfRule type="duplicateValues" dxfId="13" priority="3"/>
  </conditionalFormatting>
  <conditionalFormatting sqref="F11">
    <cfRule type="duplicateValues" dxfId="12" priority="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DB05-83A3-4509-9FC9-62379D1542DF}">
  <dimension ref="A1:I118"/>
  <sheetViews>
    <sheetView topLeftCell="A58" zoomScale="75" zoomScaleNormal="75" workbookViewId="0">
      <selection activeCell="B56" sqref="B56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206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ht="25.5" customHeight="1" x14ac:dyDescent="0.25">
      <c r="A3" s="9">
        <v>1</v>
      </c>
      <c r="B3" s="2" t="s">
        <v>178</v>
      </c>
      <c r="C3" s="2" t="s">
        <v>178</v>
      </c>
      <c r="D3" s="13" t="s">
        <v>10</v>
      </c>
      <c r="E3" s="10">
        <v>1147609</v>
      </c>
      <c r="F3" s="11">
        <v>161502</v>
      </c>
      <c r="G3" s="9">
        <v>15</v>
      </c>
      <c r="H3" s="33">
        <v>45289</v>
      </c>
      <c r="I3" s="3" t="s">
        <v>179</v>
      </c>
    </row>
    <row r="4" spans="1:9" ht="26.1" customHeight="1" x14ac:dyDescent="0.25">
      <c r="A4" s="9">
        <v>2</v>
      </c>
      <c r="B4" s="2" t="s">
        <v>211</v>
      </c>
      <c r="C4" s="2" t="s">
        <v>211</v>
      </c>
      <c r="D4" s="13" t="s">
        <v>10</v>
      </c>
      <c r="E4" s="10">
        <v>743818.2</v>
      </c>
      <c r="F4" s="11">
        <v>105660</v>
      </c>
      <c r="G4" s="9">
        <v>16</v>
      </c>
      <c r="H4" s="33">
        <v>45310</v>
      </c>
      <c r="I4" s="3" t="s">
        <v>235</v>
      </c>
    </row>
    <row r="5" spans="1:9" ht="26.1" customHeight="1" x14ac:dyDescent="0.25">
      <c r="A5" s="9">
        <v>3</v>
      </c>
      <c r="B5" s="2" t="s">
        <v>189</v>
      </c>
      <c r="C5" s="2" t="s">
        <v>190</v>
      </c>
      <c r="D5" s="13" t="s">
        <v>20</v>
      </c>
      <c r="E5" s="10">
        <v>217787.55</v>
      </c>
      <c r="F5" s="11">
        <v>37457</v>
      </c>
      <c r="G5" s="9">
        <v>15</v>
      </c>
      <c r="H5" s="33">
        <v>45275</v>
      </c>
      <c r="I5" s="3" t="s">
        <v>13</v>
      </c>
    </row>
    <row r="6" spans="1:9" ht="26.1" customHeight="1" x14ac:dyDescent="0.25">
      <c r="A6" s="9">
        <v>4</v>
      </c>
      <c r="B6" s="2" t="s">
        <v>165</v>
      </c>
      <c r="C6" s="2" t="s">
        <v>164</v>
      </c>
      <c r="D6" s="13" t="s">
        <v>132</v>
      </c>
      <c r="E6" s="10">
        <v>190531.52</v>
      </c>
      <c r="F6" s="11">
        <v>36173</v>
      </c>
      <c r="G6" s="9">
        <v>29</v>
      </c>
      <c r="H6" s="33">
        <v>45282</v>
      </c>
      <c r="I6" s="3" t="s">
        <v>11</v>
      </c>
    </row>
    <row r="7" spans="1:9" ht="26.1" customHeight="1" x14ac:dyDescent="0.25">
      <c r="A7" s="9">
        <v>5</v>
      </c>
      <c r="B7" s="2" t="s">
        <v>208</v>
      </c>
      <c r="C7" s="2" t="s">
        <v>207</v>
      </c>
      <c r="D7" s="13" t="s">
        <v>8</v>
      </c>
      <c r="E7" s="10">
        <v>130091.12</v>
      </c>
      <c r="F7" s="11">
        <v>19501</v>
      </c>
      <c r="G7" s="9">
        <v>15</v>
      </c>
      <c r="H7" s="33">
        <v>45296</v>
      </c>
      <c r="I7" s="3" t="s">
        <v>17</v>
      </c>
    </row>
    <row r="8" spans="1:9" ht="26.1" customHeight="1" x14ac:dyDescent="0.25">
      <c r="A8" s="9">
        <v>6</v>
      </c>
      <c r="B8" s="2" t="s">
        <v>209</v>
      </c>
      <c r="C8" s="2" t="s">
        <v>210</v>
      </c>
      <c r="D8" s="13" t="s">
        <v>8</v>
      </c>
      <c r="E8" s="10">
        <v>128319.12</v>
      </c>
      <c r="F8" s="11">
        <v>18385</v>
      </c>
      <c r="G8" s="9">
        <v>16</v>
      </c>
      <c r="H8" s="33">
        <v>45303</v>
      </c>
      <c r="I8" s="3" t="s">
        <v>48</v>
      </c>
    </row>
    <row r="9" spans="1:9" ht="26.1" customHeight="1" x14ac:dyDescent="0.25">
      <c r="A9" s="9">
        <v>7</v>
      </c>
      <c r="B9" s="2" t="s">
        <v>222</v>
      </c>
      <c r="C9" s="2" t="s">
        <v>213</v>
      </c>
      <c r="D9" s="13" t="s">
        <v>246</v>
      </c>
      <c r="E9" s="10">
        <v>117153.27</v>
      </c>
      <c r="F9" s="11">
        <v>17231</v>
      </c>
      <c r="G9" s="9">
        <v>20</v>
      </c>
      <c r="H9" s="33">
        <v>45310</v>
      </c>
      <c r="I9" s="3" t="s">
        <v>9</v>
      </c>
    </row>
    <row r="10" spans="1:9" ht="26.1" customHeight="1" x14ac:dyDescent="0.25">
      <c r="A10" s="9">
        <v>8</v>
      </c>
      <c r="B10" s="2" t="s">
        <v>191</v>
      </c>
      <c r="C10" s="2" t="s">
        <v>192</v>
      </c>
      <c r="D10" s="13" t="s">
        <v>8</v>
      </c>
      <c r="E10" s="10">
        <v>82744.59</v>
      </c>
      <c r="F10" s="11">
        <v>12393</v>
      </c>
      <c r="G10" s="9">
        <v>13</v>
      </c>
      <c r="H10" s="33">
        <v>45282</v>
      </c>
      <c r="I10" s="3" t="s">
        <v>13</v>
      </c>
    </row>
    <row r="11" spans="1:9" ht="26.1" customHeight="1" x14ac:dyDescent="0.25">
      <c r="A11" s="9">
        <v>9</v>
      </c>
      <c r="B11" s="2" t="s">
        <v>143</v>
      </c>
      <c r="C11" s="2" t="s">
        <v>144</v>
      </c>
      <c r="D11" s="13" t="s">
        <v>20</v>
      </c>
      <c r="E11" s="10">
        <v>77218.58</v>
      </c>
      <c r="F11" s="11">
        <v>10910</v>
      </c>
      <c r="G11" s="9">
        <v>14</v>
      </c>
      <c r="H11" s="33">
        <v>45261</v>
      </c>
      <c r="I11" s="3" t="s">
        <v>17</v>
      </c>
    </row>
    <row r="12" spans="1:9" ht="26.1" customHeight="1" x14ac:dyDescent="0.25">
      <c r="A12" s="9">
        <v>10</v>
      </c>
      <c r="B12" s="2" t="s">
        <v>198</v>
      </c>
      <c r="C12" s="2" t="s">
        <v>198</v>
      </c>
      <c r="D12" s="13" t="s">
        <v>199</v>
      </c>
      <c r="E12" s="10">
        <v>64114.21</v>
      </c>
      <c r="F12" s="11">
        <v>9965</v>
      </c>
      <c r="G12" s="9">
        <v>24</v>
      </c>
      <c r="H12" s="33">
        <v>45303</v>
      </c>
      <c r="I12" s="3" t="s">
        <v>16</v>
      </c>
    </row>
    <row r="13" spans="1:9" ht="26.1" customHeight="1" x14ac:dyDescent="0.25">
      <c r="A13" s="9">
        <v>11</v>
      </c>
      <c r="B13" s="2" t="s">
        <v>212</v>
      </c>
      <c r="C13" s="2" t="s">
        <v>212</v>
      </c>
      <c r="D13" s="13" t="s">
        <v>237</v>
      </c>
      <c r="E13" s="10">
        <v>59446.8</v>
      </c>
      <c r="F13" s="11">
        <v>8505</v>
      </c>
      <c r="G13" s="9">
        <v>21</v>
      </c>
      <c r="H13" s="33">
        <v>45317</v>
      </c>
      <c r="I13" s="3" t="s">
        <v>197</v>
      </c>
    </row>
    <row r="14" spans="1:9" ht="26.1" customHeight="1" x14ac:dyDescent="0.25">
      <c r="A14" s="9">
        <v>12</v>
      </c>
      <c r="B14" s="2" t="s">
        <v>225</v>
      </c>
      <c r="C14" s="2" t="s">
        <v>215</v>
      </c>
      <c r="D14" s="13" t="s">
        <v>238</v>
      </c>
      <c r="E14" s="10">
        <v>37543.919999999998</v>
      </c>
      <c r="F14" s="11">
        <v>7202</v>
      </c>
      <c r="G14" s="9">
        <v>21</v>
      </c>
      <c r="H14" s="33">
        <v>45296</v>
      </c>
      <c r="I14" s="3" t="s">
        <v>48</v>
      </c>
    </row>
    <row r="15" spans="1:9" ht="26.1" customHeight="1" x14ac:dyDescent="0.25">
      <c r="A15" s="9">
        <v>13</v>
      </c>
      <c r="B15" s="2" t="s">
        <v>148</v>
      </c>
      <c r="C15" s="2" t="s">
        <v>149</v>
      </c>
      <c r="D15" s="13" t="s">
        <v>8</v>
      </c>
      <c r="E15" s="10">
        <v>35915.64</v>
      </c>
      <c r="F15" s="11">
        <v>6826</v>
      </c>
      <c r="G15" s="9">
        <v>9</v>
      </c>
      <c r="H15" s="33">
        <v>45254</v>
      </c>
      <c r="I15" s="3" t="s">
        <v>9</v>
      </c>
    </row>
    <row r="16" spans="1:9" ht="26.1" customHeight="1" x14ac:dyDescent="0.25">
      <c r="A16" s="9">
        <v>14</v>
      </c>
      <c r="B16" s="2" t="s">
        <v>230</v>
      </c>
      <c r="C16" s="2" t="s">
        <v>219</v>
      </c>
      <c r="D16" s="13" t="s">
        <v>24</v>
      </c>
      <c r="E16" s="10">
        <v>28214.02</v>
      </c>
      <c r="F16" s="11">
        <v>4413</v>
      </c>
      <c r="G16" s="9">
        <v>16</v>
      </c>
      <c r="H16" s="33">
        <v>45303</v>
      </c>
      <c r="I16" s="3" t="s">
        <v>48</v>
      </c>
    </row>
    <row r="17" spans="1:9" ht="25.5" customHeight="1" x14ac:dyDescent="0.25">
      <c r="A17" s="9">
        <v>15</v>
      </c>
      <c r="B17" s="2" t="s">
        <v>247</v>
      </c>
      <c r="C17" s="2" t="s">
        <v>248</v>
      </c>
      <c r="D17" s="13" t="s">
        <v>20</v>
      </c>
      <c r="E17" s="10">
        <v>27516.86</v>
      </c>
      <c r="F17" s="11">
        <v>4059</v>
      </c>
      <c r="G17" s="9">
        <v>12</v>
      </c>
      <c r="H17" s="33">
        <v>45296</v>
      </c>
      <c r="I17" s="3" t="s">
        <v>11</v>
      </c>
    </row>
    <row r="18" spans="1:9" ht="26.1" customHeight="1" x14ac:dyDescent="0.25">
      <c r="A18" s="9">
        <v>16</v>
      </c>
      <c r="B18" s="2" t="s">
        <v>224</v>
      </c>
      <c r="C18" s="2" t="s">
        <v>195</v>
      </c>
      <c r="D18" s="13" t="s">
        <v>196</v>
      </c>
      <c r="E18" s="10">
        <v>26861.8</v>
      </c>
      <c r="F18" s="11">
        <v>5341</v>
      </c>
      <c r="G18" s="9">
        <v>18</v>
      </c>
      <c r="H18" s="33">
        <v>45310</v>
      </c>
      <c r="I18" s="3" t="s">
        <v>197</v>
      </c>
    </row>
    <row r="19" spans="1:9" ht="25.5" customHeight="1" x14ac:dyDescent="0.25">
      <c r="A19" s="9">
        <v>17</v>
      </c>
      <c r="B19" s="2" t="s">
        <v>436</v>
      </c>
      <c r="C19" s="2" t="s">
        <v>757</v>
      </c>
      <c r="D19" s="13" t="s">
        <v>163</v>
      </c>
      <c r="E19" s="10">
        <v>24771.1</v>
      </c>
      <c r="F19" s="11">
        <v>4966</v>
      </c>
      <c r="G19" s="9">
        <v>14</v>
      </c>
      <c r="H19" s="33">
        <v>45289</v>
      </c>
      <c r="I19" s="3" t="s">
        <v>15</v>
      </c>
    </row>
    <row r="20" spans="1:9" ht="26.1" customHeight="1" x14ac:dyDescent="0.25">
      <c r="A20" s="9">
        <v>18</v>
      </c>
      <c r="B20" s="2" t="s">
        <v>138</v>
      </c>
      <c r="C20" s="2" t="s">
        <v>139</v>
      </c>
      <c r="D20" s="13" t="s">
        <v>8</v>
      </c>
      <c r="E20" s="10">
        <v>23983.3</v>
      </c>
      <c r="F20" s="11">
        <v>3704</v>
      </c>
      <c r="G20" s="9">
        <v>8</v>
      </c>
      <c r="H20" s="33">
        <v>45247</v>
      </c>
      <c r="I20" s="3" t="s">
        <v>14</v>
      </c>
    </row>
    <row r="21" spans="1:9" ht="26.1" customHeight="1" x14ac:dyDescent="0.25">
      <c r="A21" s="9">
        <v>19</v>
      </c>
      <c r="B21" s="2" t="s">
        <v>160</v>
      </c>
      <c r="C21" s="2" t="s">
        <v>161</v>
      </c>
      <c r="D21" s="13" t="s">
        <v>162</v>
      </c>
      <c r="E21" s="10">
        <v>22160.510000000002</v>
      </c>
      <c r="F21" s="11">
        <v>3433</v>
      </c>
      <c r="G21" s="9">
        <v>7</v>
      </c>
      <c r="H21" s="33">
        <v>45282</v>
      </c>
      <c r="I21" s="3" t="s">
        <v>25</v>
      </c>
    </row>
    <row r="22" spans="1:9" ht="26.1" customHeight="1" x14ac:dyDescent="0.25">
      <c r="A22" s="9">
        <v>20</v>
      </c>
      <c r="B22" s="2" t="s">
        <v>250</v>
      </c>
      <c r="C22" s="2" t="s">
        <v>249</v>
      </c>
      <c r="D22" s="13" t="s">
        <v>251</v>
      </c>
      <c r="E22" s="10">
        <v>13753.3</v>
      </c>
      <c r="F22" s="11">
        <v>2209</v>
      </c>
      <c r="G22" s="9">
        <v>17</v>
      </c>
      <c r="H22" s="33">
        <v>45296</v>
      </c>
      <c r="I22" s="3" t="s">
        <v>22</v>
      </c>
    </row>
    <row r="23" spans="1:9" ht="26.1" customHeight="1" x14ac:dyDescent="0.25">
      <c r="A23" s="9">
        <v>21</v>
      </c>
      <c r="B23" s="2" t="s">
        <v>226</v>
      </c>
      <c r="C23" s="2" t="s">
        <v>234</v>
      </c>
      <c r="D23" s="13" t="s">
        <v>8</v>
      </c>
      <c r="E23" s="10">
        <v>11588.52</v>
      </c>
      <c r="F23" s="11">
        <v>1801</v>
      </c>
      <c r="G23" s="9">
        <v>14</v>
      </c>
      <c r="H23" s="33">
        <v>45317</v>
      </c>
      <c r="I23" s="3" t="s">
        <v>15</v>
      </c>
    </row>
    <row r="24" spans="1:9" ht="26.1" customHeight="1" x14ac:dyDescent="0.25">
      <c r="A24" s="9">
        <v>22</v>
      </c>
      <c r="B24" s="16" t="s">
        <v>141</v>
      </c>
      <c r="C24" s="2" t="s">
        <v>142</v>
      </c>
      <c r="D24" s="13" t="s">
        <v>21</v>
      </c>
      <c r="E24" s="10">
        <v>7568.9</v>
      </c>
      <c r="F24" s="11">
        <v>1189</v>
      </c>
      <c r="G24" s="9">
        <v>5</v>
      </c>
      <c r="H24" s="33">
        <v>45254</v>
      </c>
      <c r="I24" s="3" t="s">
        <v>14</v>
      </c>
    </row>
    <row r="25" spans="1:9" ht="26.1" customHeight="1" x14ac:dyDescent="0.25">
      <c r="A25" s="9">
        <v>23</v>
      </c>
      <c r="B25" s="2" t="s">
        <v>228</v>
      </c>
      <c r="C25" s="2" t="s">
        <v>217</v>
      </c>
      <c r="D25" s="13" t="s">
        <v>241</v>
      </c>
      <c r="E25" s="10">
        <v>7544.25</v>
      </c>
      <c r="F25" s="11">
        <v>1218</v>
      </c>
      <c r="G25" s="9">
        <v>8</v>
      </c>
      <c r="H25" s="33">
        <v>45303</v>
      </c>
      <c r="I25" s="3" t="s">
        <v>15</v>
      </c>
    </row>
    <row r="26" spans="1:9" ht="26.1" customHeight="1" x14ac:dyDescent="0.25">
      <c r="A26" s="9">
        <v>24</v>
      </c>
      <c r="B26" s="2" t="s">
        <v>145</v>
      </c>
      <c r="C26" s="2" t="s">
        <v>146</v>
      </c>
      <c r="D26" s="13" t="s">
        <v>147</v>
      </c>
      <c r="E26" s="10">
        <v>7087.5</v>
      </c>
      <c r="F26" s="11">
        <v>1042</v>
      </c>
      <c r="G26" s="9">
        <v>6</v>
      </c>
      <c r="H26" s="33">
        <v>45254</v>
      </c>
      <c r="I26" s="3" t="s">
        <v>16</v>
      </c>
    </row>
    <row r="27" spans="1:9" ht="26.1" customHeight="1" x14ac:dyDescent="0.25">
      <c r="A27" s="9">
        <v>25</v>
      </c>
      <c r="B27" s="2" t="s">
        <v>253</v>
      </c>
      <c r="C27" s="2" t="s">
        <v>252</v>
      </c>
      <c r="D27" s="13" t="s">
        <v>132</v>
      </c>
      <c r="E27" s="10">
        <v>6864.33</v>
      </c>
      <c r="F27" s="11">
        <v>1107</v>
      </c>
      <c r="G27" s="9">
        <v>16</v>
      </c>
      <c r="H27" s="33">
        <v>45296</v>
      </c>
      <c r="I27" s="3" t="s">
        <v>22</v>
      </c>
    </row>
    <row r="28" spans="1:9" s="5" customFormat="1" ht="26.1" customHeight="1" x14ac:dyDescent="0.25">
      <c r="A28" s="9">
        <v>26</v>
      </c>
      <c r="B28" s="2" t="s">
        <v>229</v>
      </c>
      <c r="C28" s="2" t="s">
        <v>218</v>
      </c>
      <c r="D28" s="13" t="s">
        <v>51</v>
      </c>
      <c r="E28" s="10">
        <v>5945.46</v>
      </c>
      <c r="F28" s="11">
        <v>979</v>
      </c>
      <c r="G28" s="9">
        <v>10</v>
      </c>
      <c r="H28" s="33">
        <v>45296</v>
      </c>
      <c r="I28" s="3" t="s">
        <v>23</v>
      </c>
    </row>
    <row r="29" spans="1:9" s="5" customFormat="1" ht="26.1" customHeight="1" x14ac:dyDescent="0.25">
      <c r="A29" s="9">
        <v>27</v>
      </c>
      <c r="B29" s="2" t="s">
        <v>193</v>
      </c>
      <c r="C29" s="2" t="s">
        <v>194</v>
      </c>
      <c r="D29" s="13" t="s">
        <v>8</v>
      </c>
      <c r="E29" s="10">
        <v>5595.97</v>
      </c>
      <c r="F29" s="11">
        <v>894</v>
      </c>
      <c r="G29" s="9">
        <v>5</v>
      </c>
      <c r="H29" s="33">
        <v>45268</v>
      </c>
      <c r="I29" s="3" t="s">
        <v>17</v>
      </c>
    </row>
    <row r="30" spans="1:9" s="5" customFormat="1" ht="26.1" customHeight="1" x14ac:dyDescent="0.25">
      <c r="A30" s="9">
        <v>28</v>
      </c>
      <c r="B30" s="2" t="s">
        <v>200</v>
      </c>
      <c r="C30" s="2" t="s">
        <v>201</v>
      </c>
      <c r="D30" s="13" t="s">
        <v>8</v>
      </c>
      <c r="E30" s="10">
        <v>5300</v>
      </c>
      <c r="F30" s="11">
        <v>763</v>
      </c>
      <c r="G30" s="9">
        <v>9</v>
      </c>
      <c r="H30" s="33">
        <v>45275</v>
      </c>
      <c r="I30" s="3" t="s">
        <v>16</v>
      </c>
    </row>
    <row r="31" spans="1:9" s="5" customFormat="1" ht="26.1" customHeight="1" x14ac:dyDescent="0.25">
      <c r="A31" s="9">
        <v>29</v>
      </c>
      <c r="B31" s="2" t="s">
        <v>232</v>
      </c>
      <c r="C31" s="2" t="s">
        <v>437</v>
      </c>
      <c r="D31" s="13" t="s">
        <v>18</v>
      </c>
      <c r="E31" s="10">
        <v>5299.08</v>
      </c>
      <c r="F31" s="11">
        <v>1088</v>
      </c>
      <c r="G31" s="9">
        <v>15</v>
      </c>
      <c r="H31" s="33">
        <v>45303</v>
      </c>
      <c r="I31" s="42" t="s">
        <v>50</v>
      </c>
    </row>
    <row r="32" spans="1:9" s="5" customFormat="1" ht="25.5" customHeight="1" x14ac:dyDescent="0.25">
      <c r="A32" s="9">
        <v>30</v>
      </c>
      <c r="B32" s="2" t="s">
        <v>254</v>
      </c>
      <c r="C32" s="2" t="s">
        <v>255</v>
      </c>
      <c r="D32" s="13" t="s">
        <v>20</v>
      </c>
      <c r="E32" s="10">
        <v>4984.13</v>
      </c>
      <c r="F32" s="11">
        <v>817</v>
      </c>
      <c r="G32" s="9">
        <v>18</v>
      </c>
      <c r="H32" s="33">
        <v>45303</v>
      </c>
      <c r="I32" s="3" t="s">
        <v>9</v>
      </c>
    </row>
    <row r="33" spans="1:9" s="5" customFormat="1" ht="25.5" customHeight="1" x14ac:dyDescent="0.25">
      <c r="A33" s="9">
        <v>31</v>
      </c>
      <c r="B33" s="2" t="s">
        <v>154</v>
      </c>
      <c r="C33" s="2" t="s">
        <v>154</v>
      </c>
      <c r="D33" s="13" t="s">
        <v>10</v>
      </c>
      <c r="E33" s="10">
        <v>4528.63</v>
      </c>
      <c r="F33" s="11">
        <v>575</v>
      </c>
      <c r="G33" s="9">
        <v>1</v>
      </c>
      <c r="H33" s="33">
        <v>45261</v>
      </c>
      <c r="I33" s="3" t="s">
        <v>123</v>
      </c>
    </row>
    <row r="34" spans="1:9" s="5" customFormat="1" ht="25.5" customHeight="1" x14ac:dyDescent="0.25">
      <c r="A34" s="9">
        <v>32</v>
      </c>
      <c r="B34" s="2" t="s">
        <v>231</v>
      </c>
      <c r="C34" s="2" t="s">
        <v>220</v>
      </c>
      <c r="D34" s="13" t="s">
        <v>18</v>
      </c>
      <c r="E34" s="10">
        <v>3842.6</v>
      </c>
      <c r="F34" s="11">
        <v>685</v>
      </c>
      <c r="G34" s="9">
        <v>8</v>
      </c>
      <c r="H34" s="33">
        <v>45303</v>
      </c>
      <c r="I34" s="3" t="s">
        <v>25</v>
      </c>
    </row>
    <row r="35" spans="1:9" s="5" customFormat="1" ht="25.5" customHeight="1" x14ac:dyDescent="0.25">
      <c r="A35" s="9">
        <v>33</v>
      </c>
      <c r="B35" s="2" t="s">
        <v>150</v>
      </c>
      <c r="C35" s="2" t="s">
        <v>150</v>
      </c>
      <c r="D35" s="13" t="s">
        <v>183</v>
      </c>
      <c r="E35" s="10">
        <v>3118</v>
      </c>
      <c r="F35" s="11">
        <v>597</v>
      </c>
      <c r="G35" s="9">
        <v>2</v>
      </c>
      <c r="H35" s="33">
        <v>45259</v>
      </c>
      <c r="I35" s="3" t="s">
        <v>151</v>
      </c>
    </row>
    <row r="36" spans="1:9" s="5" customFormat="1" ht="25.5" customHeight="1" x14ac:dyDescent="0.25">
      <c r="A36" s="9">
        <v>34</v>
      </c>
      <c r="B36" s="2" t="s">
        <v>227</v>
      </c>
      <c r="C36" s="2" t="s">
        <v>216</v>
      </c>
      <c r="D36" s="13" t="s">
        <v>21</v>
      </c>
      <c r="E36" s="10">
        <v>2674.5</v>
      </c>
      <c r="F36" s="11">
        <v>427</v>
      </c>
      <c r="G36" s="9">
        <v>5</v>
      </c>
      <c r="H36" s="33">
        <v>45317</v>
      </c>
      <c r="I36" s="3" t="s">
        <v>25</v>
      </c>
    </row>
    <row r="37" spans="1:9" s="5" customFormat="1" ht="25.5" customHeight="1" x14ac:dyDescent="0.25">
      <c r="A37" s="9">
        <v>35</v>
      </c>
      <c r="B37" s="2" t="s">
        <v>152</v>
      </c>
      <c r="C37" s="2" t="s">
        <v>153</v>
      </c>
      <c r="D37" s="13" t="s">
        <v>32</v>
      </c>
      <c r="E37" s="10">
        <v>2653</v>
      </c>
      <c r="F37" s="11">
        <v>394</v>
      </c>
      <c r="G37" s="9">
        <v>2</v>
      </c>
      <c r="H37" s="33">
        <v>45254</v>
      </c>
      <c r="I37" s="3" t="s">
        <v>25</v>
      </c>
    </row>
    <row r="38" spans="1:9" s="5" customFormat="1" ht="25.5" customHeight="1" x14ac:dyDescent="0.25">
      <c r="A38" s="9">
        <v>36</v>
      </c>
      <c r="B38" s="2" t="s">
        <v>134</v>
      </c>
      <c r="C38" s="2" t="s">
        <v>135</v>
      </c>
      <c r="D38" s="13" t="s">
        <v>136</v>
      </c>
      <c r="E38" s="10">
        <v>2126</v>
      </c>
      <c r="F38" s="11">
        <v>304</v>
      </c>
      <c r="G38" s="9">
        <v>3</v>
      </c>
      <c r="H38" s="33">
        <v>45219</v>
      </c>
      <c r="I38" s="3" t="s">
        <v>137</v>
      </c>
    </row>
    <row r="39" spans="1:9" s="5" customFormat="1" ht="25.5" customHeight="1" x14ac:dyDescent="0.25">
      <c r="A39" s="9">
        <v>37</v>
      </c>
      <c r="B39" s="2" t="s">
        <v>223</v>
      </c>
      <c r="C39" s="2" t="s">
        <v>214</v>
      </c>
      <c r="D39" s="13" t="s">
        <v>256</v>
      </c>
      <c r="E39" s="10">
        <v>1733</v>
      </c>
      <c r="F39" s="11">
        <v>407</v>
      </c>
      <c r="G39" s="9">
        <v>15</v>
      </c>
      <c r="H39" s="33">
        <v>45317</v>
      </c>
      <c r="I39" s="3" t="s">
        <v>52</v>
      </c>
    </row>
    <row r="40" spans="1:9" s="5" customFormat="1" ht="25.5" customHeight="1" x14ac:dyDescent="0.25">
      <c r="A40" s="9">
        <v>38</v>
      </c>
      <c r="B40" s="2" t="s">
        <v>242</v>
      </c>
      <c r="C40" s="2" t="s">
        <v>242</v>
      </c>
      <c r="D40" s="13" t="s">
        <v>10</v>
      </c>
      <c r="E40" s="10">
        <v>1491.425731707317</v>
      </c>
      <c r="F40" s="11">
        <v>218</v>
      </c>
      <c r="G40" s="9">
        <v>1</v>
      </c>
      <c r="H40" s="33">
        <v>45322</v>
      </c>
      <c r="I40" s="3" t="s">
        <v>243</v>
      </c>
    </row>
    <row r="41" spans="1:9" s="5" customFormat="1" ht="25.5" customHeight="1" x14ac:dyDescent="0.25">
      <c r="A41" s="9">
        <v>39</v>
      </c>
      <c r="B41" s="2" t="s">
        <v>126</v>
      </c>
      <c r="C41" s="2" t="s">
        <v>126</v>
      </c>
      <c r="D41" s="13" t="s">
        <v>127</v>
      </c>
      <c r="E41" s="10">
        <v>1423.2</v>
      </c>
      <c r="F41" s="11">
        <v>214</v>
      </c>
      <c r="G41" s="9">
        <v>3</v>
      </c>
      <c r="H41" s="33">
        <v>45191</v>
      </c>
      <c r="I41" s="3" t="s">
        <v>16</v>
      </c>
    </row>
    <row r="42" spans="1:9" s="5" customFormat="1" ht="25.5" customHeight="1" x14ac:dyDescent="0.25">
      <c r="A42" s="9">
        <v>40</v>
      </c>
      <c r="B42" s="2" t="s">
        <v>187</v>
      </c>
      <c r="C42" s="2" t="s">
        <v>188</v>
      </c>
      <c r="D42" s="13" t="s">
        <v>29</v>
      </c>
      <c r="E42" s="10">
        <v>1420.37</v>
      </c>
      <c r="F42" s="11">
        <v>336</v>
      </c>
      <c r="G42" s="9">
        <v>5</v>
      </c>
      <c r="H42" s="33">
        <v>45289</v>
      </c>
      <c r="I42" s="3" t="s">
        <v>23</v>
      </c>
    </row>
    <row r="43" spans="1:9" s="5" customFormat="1" ht="25.5" customHeight="1" x14ac:dyDescent="0.25">
      <c r="A43" s="9">
        <v>41</v>
      </c>
      <c r="B43" s="2" t="s">
        <v>168</v>
      </c>
      <c r="C43" s="2" t="s">
        <v>169</v>
      </c>
      <c r="D43" s="13" t="s">
        <v>24</v>
      </c>
      <c r="E43" s="10">
        <v>1314</v>
      </c>
      <c r="F43" s="11">
        <v>260</v>
      </c>
      <c r="G43" s="9">
        <v>4</v>
      </c>
      <c r="H43" s="33">
        <v>45268</v>
      </c>
      <c r="I43" s="3" t="s">
        <v>19</v>
      </c>
    </row>
    <row r="44" spans="1:9" s="5" customFormat="1" ht="25.5" customHeight="1" x14ac:dyDescent="0.25">
      <c r="A44" s="9">
        <v>42</v>
      </c>
      <c r="B44" s="2" t="s">
        <v>202</v>
      </c>
      <c r="C44" s="2" t="s">
        <v>203</v>
      </c>
      <c r="D44" s="13" t="s">
        <v>29</v>
      </c>
      <c r="E44" s="10">
        <v>1071.5</v>
      </c>
      <c r="F44" s="11">
        <v>255</v>
      </c>
      <c r="G44" s="9">
        <v>5</v>
      </c>
      <c r="H44" s="33">
        <v>45282</v>
      </c>
      <c r="I44" s="3" t="s">
        <v>16</v>
      </c>
    </row>
    <row r="45" spans="1:9" s="5" customFormat="1" ht="25.5" customHeight="1" x14ac:dyDescent="0.25">
      <c r="A45" s="9">
        <v>43</v>
      </c>
      <c r="B45" s="2" t="s">
        <v>175</v>
      </c>
      <c r="C45" s="2" t="s">
        <v>176</v>
      </c>
      <c r="D45" s="13" t="s">
        <v>177</v>
      </c>
      <c r="E45" s="10">
        <v>409</v>
      </c>
      <c r="F45" s="11">
        <v>77</v>
      </c>
      <c r="G45" s="9">
        <v>1</v>
      </c>
      <c r="H45" s="33">
        <v>45275</v>
      </c>
      <c r="I45" s="3" t="s">
        <v>30</v>
      </c>
    </row>
    <row r="46" spans="1:9" s="5" customFormat="1" ht="25.5" customHeight="1" x14ac:dyDescent="0.25">
      <c r="A46" s="9">
        <v>44</v>
      </c>
      <c r="B46" s="2" t="s">
        <v>185</v>
      </c>
      <c r="C46" s="2" t="s">
        <v>184</v>
      </c>
      <c r="D46" s="13" t="s">
        <v>186</v>
      </c>
      <c r="E46" s="10">
        <v>340.1</v>
      </c>
      <c r="F46" s="11">
        <v>71</v>
      </c>
      <c r="G46" s="9">
        <v>3</v>
      </c>
      <c r="H46" s="33">
        <v>45275</v>
      </c>
      <c r="I46" s="3" t="s">
        <v>181</v>
      </c>
    </row>
    <row r="47" spans="1:9" s="5" customFormat="1" ht="25.5" customHeight="1" x14ac:dyDescent="0.25">
      <c r="A47" s="9">
        <v>45</v>
      </c>
      <c r="B47" s="2" t="s">
        <v>158</v>
      </c>
      <c r="C47" s="2" t="s">
        <v>158</v>
      </c>
      <c r="D47" s="13" t="s">
        <v>159</v>
      </c>
      <c r="E47" s="10">
        <v>324.3</v>
      </c>
      <c r="F47" s="11">
        <v>44</v>
      </c>
      <c r="G47" s="9">
        <v>1</v>
      </c>
      <c r="H47" s="33">
        <v>45261</v>
      </c>
      <c r="I47" s="3" t="s">
        <v>25</v>
      </c>
    </row>
    <row r="48" spans="1:9" s="5" customFormat="1" ht="25.5" customHeight="1" x14ac:dyDescent="0.25">
      <c r="A48" s="9">
        <v>46</v>
      </c>
      <c r="B48" s="2" t="s">
        <v>439</v>
      </c>
      <c r="C48" s="2" t="s">
        <v>257</v>
      </c>
      <c r="D48" s="13" t="s">
        <v>157</v>
      </c>
      <c r="E48" s="10">
        <v>324.3</v>
      </c>
      <c r="F48" s="11">
        <v>44</v>
      </c>
      <c r="G48" s="9">
        <v>1</v>
      </c>
      <c r="H48" s="33">
        <v>45268</v>
      </c>
      <c r="I48" s="3" t="s">
        <v>25</v>
      </c>
    </row>
    <row r="49" spans="1:9" s="5" customFormat="1" ht="25.5" customHeight="1" x14ac:dyDescent="0.25">
      <c r="A49" s="9">
        <v>47</v>
      </c>
      <c r="B49" s="2" t="s">
        <v>180</v>
      </c>
      <c r="C49" s="2" t="s">
        <v>180</v>
      </c>
      <c r="D49" s="13" t="s">
        <v>182</v>
      </c>
      <c r="E49" s="10">
        <v>309</v>
      </c>
      <c r="F49" s="11">
        <v>52</v>
      </c>
      <c r="G49" s="9">
        <v>1</v>
      </c>
      <c r="H49" s="33">
        <v>45268</v>
      </c>
      <c r="I49" s="3" t="s">
        <v>181</v>
      </c>
    </row>
    <row r="50" spans="1:9" s="5" customFormat="1" ht="25.5" customHeight="1" x14ac:dyDescent="0.25">
      <c r="A50" s="9">
        <v>48</v>
      </c>
      <c r="B50" s="2" t="s">
        <v>34</v>
      </c>
      <c r="C50" s="2" t="s">
        <v>35</v>
      </c>
      <c r="D50" s="13" t="s">
        <v>33</v>
      </c>
      <c r="E50" s="10">
        <v>308.93</v>
      </c>
      <c r="F50" s="11">
        <v>93</v>
      </c>
      <c r="G50" s="9">
        <v>2</v>
      </c>
      <c r="H50" s="33">
        <v>44855</v>
      </c>
      <c r="I50" s="43" t="s">
        <v>14</v>
      </c>
    </row>
    <row r="51" spans="1:9" s="5" customFormat="1" ht="25.5" customHeight="1" x14ac:dyDescent="0.25">
      <c r="A51" s="9">
        <v>49</v>
      </c>
      <c r="B51" s="2" t="s">
        <v>239</v>
      </c>
      <c r="C51" s="2" t="s">
        <v>240</v>
      </c>
      <c r="D51" s="13" t="s">
        <v>8</v>
      </c>
      <c r="E51" s="10">
        <v>278.3</v>
      </c>
      <c r="F51" s="11">
        <v>112</v>
      </c>
      <c r="G51" s="9">
        <v>1</v>
      </c>
      <c r="H51" s="33">
        <v>44617</v>
      </c>
      <c r="I51" s="3" t="s">
        <v>13</v>
      </c>
    </row>
    <row r="52" spans="1:9" s="5" customFormat="1" ht="25.5" customHeight="1" x14ac:dyDescent="0.25">
      <c r="A52" s="9">
        <v>50</v>
      </c>
      <c r="B52" s="2" t="s">
        <v>27</v>
      </c>
      <c r="C52" s="2" t="s">
        <v>28</v>
      </c>
      <c r="D52" s="13" t="s">
        <v>18</v>
      </c>
      <c r="E52" s="10">
        <v>250.5</v>
      </c>
      <c r="F52" s="11">
        <v>83</v>
      </c>
      <c r="G52" s="9">
        <v>1</v>
      </c>
      <c r="H52" s="33">
        <v>44602</v>
      </c>
      <c r="I52" s="3" t="s">
        <v>23</v>
      </c>
    </row>
    <row r="53" spans="1:9" s="5" customFormat="1" ht="25.5" customHeight="1" x14ac:dyDescent="0.25">
      <c r="A53" s="9">
        <v>51</v>
      </c>
      <c r="B53" s="2" t="s">
        <v>140</v>
      </c>
      <c r="C53" s="2" t="s">
        <v>438</v>
      </c>
      <c r="D53" s="13" t="s">
        <v>21</v>
      </c>
      <c r="E53" s="10">
        <v>234.35</v>
      </c>
      <c r="F53" s="11">
        <v>43</v>
      </c>
      <c r="G53" s="9">
        <v>1</v>
      </c>
      <c r="H53" s="33">
        <v>45240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170</v>
      </c>
      <c r="C54" s="2" t="s">
        <v>171</v>
      </c>
      <c r="D54" s="13" t="s">
        <v>8</v>
      </c>
      <c r="E54" s="10">
        <v>232</v>
      </c>
      <c r="F54" s="11">
        <v>33</v>
      </c>
      <c r="G54" s="9">
        <v>3</v>
      </c>
      <c r="H54" s="33">
        <v>45275</v>
      </c>
      <c r="I54" s="3" t="s">
        <v>19</v>
      </c>
    </row>
    <row r="55" spans="1:9" s="5" customFormat="1" ht="25.5" customHeight="1" x14ac:dyDescent="0.25">
      <c r="A55" s="9">
        <v>53</v>
      </c>
      <c r="B55" s="2" t="s">
        <v>133</v>
      </c>
      <c r="C55" s="2" t="s">
        <v>133</v>
      </c>
      <c r="D55" s="13" t="s">
        <v>12</v>
      </c>
      <c r="E55" s="10">
        <v>226</v>
      </c>
      <c r="F55" s="11">
        <v>42</v>
      </c>
      <c r="G55" s="9">
        <v>1</v>
      </c>
      <c r="H55" s="33">
        <v>45205</v>
      </c>
      <c r="I55" s="3" t="s">
        <v>123</v>
      </c>
    </row>
    <row r="56" spans="1:9" s="5" customFormat="1" ht="25.5" customHeight="1" x14ac:dyDescent="0.25">
      <c r="A56" s="9">
        <v>54</v>
      </c>
      <c r="B56" s="2" t="s">
        <v>129</v>
      </c>
      <c r="C56" s="2" t="s">
        <v>130</v>
      </c>
      <c r="D56" s="13" t="s">
        <v>49</v>
      </c>
      <c r="E56" s="10">
        <v>201</v>
      </c>
      <c r="F56" s="11">
        <v>47</v>
      </c>
      <c r="G56" s="9">
        <v>1</v>
      </c>
      <c r="H56" s="33" t="s">
        <v>131</v>
      </c>
      <c r="I56" s="3" t="s">
        <v>118</v>
      </c>
    </row>
    <row r="57" spans="1:9" s="5" customFormat="1" ht="25.5" customHeight="1" x14ac:dyDescent="0.25">
      <c r="A57" s="9">
        <v>55</v>
      </c>
      <c r="B57" s="2" t="s">
        <v>172</v>
      </c>
      <c r="C57" s="2" t="s">
        <v>173</v>
      </c>
      <c r="D57" s="13" t="s">
        <v>174</v>
      </c>
      <c r="E57" s="10">
        <v>190</v>
      </c>
      <c r="F57" s="11">
        <v>35</v>
      </c>
      <c r="G57" s="9">
        <v>2</v>
      </c>
      <c r="H57" s="33">
        <v>45282</v>
      </c>
      <c r="I57" s="3" t="s">
        <v>30</v>
      </c>
    </row>
    <row r="58" spans="1:9" s="5" customFormat="1" ht="25.5" customHeight="1" x14ac:dyDescent="0.25">
      <c r="A58" s="9">
        <v>56</v>
      </c>
      <c r="B58" s="2" t="s">
        <v>119</v>
      </c>
      <c r="C58" s="2" t="s">
        <v>119</v>
      </c>
      <c r="D58" s="13" t="s">
        <v>120</v>
      </c>
      <c r="E58" s="10">
        <v>168</v>
      </c>
      <c r="F58" s="11">
        <v>56</v>
      </c>
      <c r="G58" s="9">
        <v>1</v>
      </c>
      <c r="H58" s="33">
        <v>45121</v>
      </c>
      <c r="I58" s="3" t="s">
        <v>14</v>
      </c>
    </row>
    <row r="59" spans="1:9" s="5" customFormat="1" ht="25.5" customHeight="1" x14ac:dyDescent="0.25">
      <c r="A59" s="9">
        <v>57</v>
      </c>
      <c r="B59" s="2" t="s">
        <v>31</v>
      </c>
      <c r="C59" s="2" t="s">
        <v>31</v>
      </c>
      <c r="D59" s="13" t="s">
        <v>10</v>
      </c>
      <c r="E59" s="10">
        <v>144</v>
      </c>
      <c r="F59" s="11">
        <v>48</v>
      </c>
      <c r="G59" s="9">
        <v>1</v>
      </c>
      <c r="H59" s="33">
        <v>44659</v>
      </c>
      <c r="I59" s="3" t="s">
        <v>14</v>
      </c>
    </row>
    <row r="60" spans="1:9" s="5" customFormat="1" ht="25.5" customHeight="1" x14ac:dyDescent="0.25">
      <c r="A60" s="9">
        <v>58</v>
      </c>
      <c r="B60" s="2" t="s">
        <v>128</v>
      </c>
      <c r="C60" s="2" t="s">
        <v>128</v>
      </c>
      <c r="D60" s="13" t="s">
        <v>10</v>
      </c>
      <c r="E60" s="10">
        <v>90</v>
      </c>
      <c r="F60" s="11">
        <v>20</v>
      </c>
      <c r="G60" s="9">
        <v>1</v>
      </c>
      <c r="H60" s="33">
        <v>45205</v>
      </c>
      <c r="I60" s="3" t="s">
        <v>14</v>
      </c>
    </row>
    <row r="61" spans="1:9" s="5" customFormat="1" ht="25.5" customHeight="1" x14ac:dyDescent="0.25">
      <c r="A61" s="9">
        <v>59</v>
      </c>
      <c r="B61" s="2" t="s">
        <v>124</v>
      </c>
      <c r="C61" s="2" t="s">
        <v>125</v>
      </c>
      <c r="D61" s="13" t="s">
        <v>117</v>
      </c>
      <c r="E61" s="10">
        <v>60.5</v>
      </c>
      <c r="F61" s="11">
        <v>12</v>
      </c>
      <c r="G61" s="9">
        <v>1</v>
      </c>
      <c r="H61" s="33">
        <v>45191</v>
      </c>
      <c r="I61" s="3" t="s">
        <v>23</v>
      </c>
    </row>
    <row r="62" spans="1:9" s="5" customFormat="1" ht="25.5" customHeight="1" x14ac:dyDescent="0.25">
      <c r="A62" s="9">
        <v>60</v>
      </c>
      <c r="B62" s="2" t="s">
        <v>121</v>
      </c>
      <c r="C62" s="2" t="s">
        <v>122</v>
      </c>
      <c r="D62" s="13" t="s">
        <v>20</v>
      </c>
      <c r="E62" s="10">
        <v>50.5</v>
      </c>
      <c r="F62" s="11">
        <v>9</v>
      </c>
      <c r="G62" s="11">
        <v>1</v>
      </c>
      <c r="H62" s="33">
        <v>45128</v>
      </c>
      <c r="I62" s="3" t="s">
        <v>11</v>
      </c>
    </row>
    <row r="63" spans="1:9" s="5" customFormat="1" ht="25.5" customHeight="1" x14ac:dyDescent="0.25">
      <c r="A63" s="9">
        <v>61</v>
      </c>
      <c r="B63" s="2" t="s">
        <v>244</v>
      </c>
      <c r="C63" s="2" t="s">
        <v>245</v>
      </c>
      <c r="D63" s="13" t="s">
        <v>24</v>
      </c>
      <c r="E63" s="10">
        <v>40</v>
      </c>
      <c r="F63" s="11">
        <v>8</v>
      </c>
      <c r="G63" s="9">
        <v>1</v>
      </c>
      <c r="H63" s="33">
        <v>44655</v>
      </c>
      <c r="I63" s="3" t="s">
        <v>16</v>
      </c>
    </row>
    <row r="64" spans="1:9" s="5" customFormat="1" ht="25.5" customHeight="1" x14ac:dyDescent="0.25">
      <c r="A64" s="9">
        <v>62</v>
      </c>
      <c r="B64" s="44" t="s">
        <v>166</v>
      </c>
      <c r="C64" s="44" t="s">
        <v>167</v>
      </c>
      <c r="D64" s="45" t="s">
        <v>29</v>
      </c>
      <c r="E64" s="14">
        <v>27</v>
      </c>
      <c r="F64" s="15">
        <v>7</v>
      </c>
      <c r="G64" s="46">
        <v>1</v>
      </c>
      <c r="H64" s="72">
        <v>45261</v>
      </c>
      <c r="I64" s="42" t="s">
        <v>50</v>
      </c>
    </row>
    <row r="65" spans="1:9" s="5" customFormat="1" ht="25.5" customHeight="1" x14ac:dyDescent="0.25">
      <c r="A65" s="9">
        <v>63</v>
      </c>
      <c r="B65" s="2" t="s">
        <v>233</v>
      </c>
      <c r="C65" s="2" t="s">
        <v>221</v>
      </c>
      <c r="D65" s="13" t="s">
        <v>29</v>
      </c>
      <c r="E65" s="14">
        <v>20.5</v>
      </c>
      <c r="F65" s="15">
        <v>4</v>
      </c>
      <c r="G65" s="9">
        <v>2</v>
      </c>
      <c r="H65" s="33">
        <v>45317</v>
      </c>
      <c r="I65" s="3" t="s">
        <v>236</v>
      </c>
    </row>
    <row r="66" spans="1:9" s="5" customFormat="1" ht="25.5" customHeight="1" thickBot="1" x14ac:dyDescent="0.3">
      <c r="A66" s="17"/>
      <c r="B66" s="16"/>
      <c r="C66" s="16"/>
      <c r="D66" s="28"/>
      <c r="E66" s="14"/>
      <c r="F66" s="15"/>
      <c r="G66" s="17"/>
      <c r="H66" s="39"/>
      <c r="I66" s="18"/>
    </row>
    <row r="67" spans="1:9" s="5" customFormat="1" ht="25.5" customHeight="1" thickBot="1" x14ac:dyDescent="0.3">
      <c r="A67" s="34"/>
      <c r="B67" s="19"/>
      <c r="C67" s="19"/>
      <c r="D67" s="35"/>
      <c r="E67" s="41">
        <f>SUM(E3:E66)</f>
        <v>3298957.0557317068</v>
      </c>
      <c r="F67" s="40">
        <f>SUM(F3:F66)</f>
        <v>496345</v>
      </c>
      <c r="G67" s="34"/>
      <c r="H67" s="38"/>
      <c r="I67" s="18"/>
    </row>
    <row r="68" spans="1:9" s="5" customFormat="1" ht="25.5" customHeight="1" x14ac:dyDescent="0.25">
      <c r="A68" s="34"/>
      <c r="B68" s="19"/>
      <c r="C68" s="19"/>
      <c r="D68" s="35"/>
      <c r="E68" s="36"/>
      <c r="F68" s="37" t="s">
        <v>205</v>
      </c>
      <c r="G68" s="34"/>
      <c r="H68" s="38"/>
      <c r="I68" s="18"/>
    </row>
    <row r="69" spans="1:9" s="5" customFormat="1" ht="25.5" hidden="1" customHeight="1" x14ac:dyDescent="0.25">
      <c r="A69" s="34"/>
      <c r="B69" s="19"/>
      <c r="C69" s="19"/>
      <c r="D69" s="35"/>
      <c r="E69" s="7" t="s">
        <v>205</v>
      </c>
      <c r="F69" s="37"/>
      <c r="G69" s="34"/>
      <c r="H69" s="38"/>
      <c r="I69" s="18"/>
    </row>
    <row r="70" spans="1:9" s="5" customFormat="1" ht="25.5" hidden="1" customHeight="1" x14ac:dyDescent="0.25">
      <c r="A70" s="17"/>
      <c r="B70" s="16"/>
      <c r="C70" s="16"/>
      <c r="D70" s="18"/>
      <c r="E70" s="30"/>
      <c r="F70" s="31"/>
      <c r="G70" s="17"/>
      <c r="H70" s="29"/>
      <c r="I70" s="18"/>
    </row>
    <row r="71" spans="1:9" s="5" customFormat="1" ht="25.5" hidden="1" customHeight="1" x14ac:dyDescent="0.25">
      <c r="B71" s="6"/>
      <c r="C71" s="6"/>
      <c r="D71" s="12"/>
      <c r="E71" s="7"/>
      <c r="F71" s="8"/>
      <c r="H71" s="32"/>
      <c r="I71" s="6"/>
    </row>
    <row r="72" spans="1:9" s="5" customFormat="1" ht="25.5" hidden="1" customHeight="1" x14ac:dyDescent="0.25">
      <c r="B72" s="6"/>
      <c r="C72" s="6"/>
      <c r="D72" s="12"/>
      <c r="E72" s="7"/>
      <c r="F72" s="8"/>
      <c r="H72" s="32"/>
      <c r="I72" s="6"/>
    </row>
    <row r="73" spans="1:9" s="5" customFormat="1" ht="25.5" hidden="1" customHeight="1" x14ac:dyDescent="0.25">
      <c r="B73" s="6"/>
      <c r="C73" s="6"/>
      <c r="D73" s="12"/>
      <c r="E73" s="7"/>
      <c r="F73" s="8"/>
      <c r="H73" s="32"/>
      <c r="I73" s="6"/>
    </row>
    <row r="74" spans="1:9" s="5" customFormat="1" ht="25.5" hidden="1" customHeight="1" x14ac:dyDescent="0.25">
      <c r="B74" s="6"/>
      <c r="C74" s="6"/>
      <c r="D74" s="12"/>
      <c r="E74" s="7"/>
      <c r="F74" s="8"/>
      <c r="H74" s="32"/>
      <c r="I74" s="6"/>
    </row>
    <row r="75" spans="1:9" s="5" customFormat="1" ht="25.5" hidden="1" customHeight="1" x14ac:dyDescent="0.25">
      <c r="B75" s="6"/>
      <c r="C75" s="6"/>
      <c r="D75" s="12"/>
      <c r="E75" s="7"/>
      <c r="F75" s="8"/>
      <c r="H75" s="32"/>
      <c r="I75" s="6"/>
    </row>
    <row r="76" spans="1:9" s="5" customFormat="1" ht="25.5" hidden="1" customHeight="1" x14ac:dyDescent="0.25">
      <c r="B76" s="6"/>
      <c r="C76" s="6"/>
      <c r="D76" s="12"/>
      <c r="E76" s="7"/>
      <c r="F76" s="8"/>
      <c r="H76" s="32"/>
      <c r="I76" s="6"/>
    </row>
    <row r="77" spans="1:9" s="5" customFormat="1" ht="25.5" hidden="1" customHeight="1" x14ac:dyDescent="0.25">
      <c r="B77" s="6"/>
      <c r="C77" s="6"/>
      <c r="D77" s="12"/>
      <c r="E77" s="7"/>
      <c r="F77" s="8"/>
      <c r="H77" s="32"/>
      <c r="I77" s="6"/>
    </row>
    <row r="78" spans="1:9" s="5" customFormat="1" ht="25.5" hidden="1" customHeight="1" x14ac:dyDescent="0.25">
      <c r="B78" s="6"/>
      <c r="C78" s="6"/>
      <c r="D78" s="12"/>
      <c r="E78" s="7"/>
      <c r="F78" s="8"/>
      <c r="H78" s="32"/>
      <c r="I78" s="6"/>
    </row>
    <row r="79" spans="1:9" s="5" customFormat="1" ht="25.5" hidden="1" customHeight="1" x14ac:dyDescent="0.25">
      <c r="B79" s="6"/>
      <c r="C79" s="6"/>
      <c r="D79" s="12"/>
      <c r="E79" s="7"/>
      <c r="F79" s="8"/>
      <c r="H79" s="32"/>
      <c r="I79" s="6"/>
    </row>
    <row r="80" spans="1:9" s="5" customFormat="1" ht="25.5" hidden="1" customHeight="1" x14ac:dyDescent="0.25">
      <c r="B80" s="6"/>
      <c r="C80" s="6"/>
      <c r="D80" s="12"/>
      <c r="E80" s="7"/>
      <c r="F80" s="8"/>
      <c r="H80" s="32"/>
      <c r="I80" s="6"/>
    </row>
    <row r="81" spans="2:9" s="5" customFormat="1" ht="25.5" hidden="1" customHeight="1" x14ac:dyDescent="0.25">
      <c r="B81" s="6"/>
      <c r="C81" s="6"/>
      <c r="D81" s="12"/>
      <c r="E81" s="7"/>
      <c r="F81" s="8"/>
      <c r="H81" s="32"/>
      <c r="I81" s="6"/>
    </row>
    <row r="82" spans="2:9" s="5" customFormat="1" ht="25.5" hidden="1" customHeight="1" x14ac:dyDescent="0.25">
      <c r="B82" s="6"/>
      <c r="C82" s="6"/>
      <c r="D82" s="12"/>
      <c r="E82" s="7"/>
      <c r="F82" s="8"/>
      <c r="H82" s="32"/>
      <c r="I82" s="6"/>
    </row>
    <row r="83" spans="2:9" s="5" customFormat="1" ht="25.5" hidden="1" customHeight="1" x14ac:dyDescent="0.25">
      <c r="B83" s="6"/>
      <c r="C83" s="6"/>
      <c r="D83" s="12"/>
      <c r="E83" s="7"/>
      <c r="F83" s="8"/>
      <c r="H83" s="32"/>
      <c r="I83" s="6"/>
    </row>
    <row r="84" spans="2:9" s="5" customFormat="1" ht="25.5" hidden="1" customHeight="1" x14ac:dyDescent="0.25">
      <c r="B84" s="6"/>
      <c r="C84" s="6"/>
      <c r="D84" s="12"/>
      <c r="E84" s="7"/>
      <c r="F84" s="8"/>
      <c r="H84" s="32"/>
      <c r="I84" s="6"/>
    </row>
    <row r="85" spans="2:9" s="5" customFormat="1" ht="25.5" hidden="1" customHeight="1" x14ac:dyDescent="0.25">
      <c r="B85" s="6"/>
      <c r="C85" s="6"/>
      <c r="D85" s="12"/>
      <c r="E85" s="7"/>
      <c r="F85" s="8"/>
      <c r="H85" s="32"/>
      <c r="I85" s="6"/>
    </row>
    <row r="86" spans="2:9" s="5" customFormat="1" ht="25.5" hidden="1" customHeight="1" x14ac:dyDescent="0.25">
      <c r="B86" s="6"/>
      <c r="C86" s="6"/>
      <c r="D86" s="12"/>
      <c r="E86" s="7"/>
      <c r="F86" s="8"/>
      <c r="H86" s="32"/>
      <c r="I86" s="6"/>
    </row>
    <row r="87" spans="2:9" s="5" customFormat="1" ht="25.5" hidden="1" customHeight="1" x14ac:dyDescent="0.25">
      <c r="B87" s="6"/>
      <c r="C87" s="6"/>
      <c r="D87" s="12"/>
      <c r="E87" s="7"/>
      <c r="F87" s="8"/>
      <c r="H87" s="32"/>
      <c r="I87" s="6"/>
    </row>
    <row r="88" spans="2:9" s="5" customFormat="1" ht="25.5" hidden="1" customHeight="1" x14ac:dyDescent="0.25">
      <c r="B88" s="6"/>
      <c r="C88" s="6"/>
      <c r="D88" s="12"/>
      <c r="E88" s="7"/>
      <c r="F88" s="8"/>
      <c r="H88" s="32"/>
      <c r="I88" s="6"/>
    </row>
    <row r="89" spans="2:9" s="5" customFormat="1" ht="25.5" hidden="1" customHeight="1" x14ac:dyDescent="0.25">
      <c r="B89" s="6"/>
      <c r="C89" s="6"/>
      <c r="D89" s="12"/>
      <c r="E89" s="7"/>
      <c r="F89" s="8"/>
      <c r="H89" s="32"/>
      <c r="I89" s="6"/>
    </row>
    <row r="90" spans="2:9" s="5" customFormat="1" ht="25.5" hidden="1" customHeight="1" x14ac:dyDescent="0.25">
      <c r="B90" s="6"/>
      <c r="C90" s="6"/>
      <c r="D90" s="12"/>
      <c r="E90" s="7"/>
      <c r="F90" s="8"/>
      <c r="H90" s="32"/>
      <c r="I90" s="6"/>
    </row>
    <row r="91" spans="2:9" s="5" customFormat="1" ht="25.5" hidden="1" customHeight="1" x14ac:dyDescent="0.25">
      <c r="B91" s="6"/>
      <c r="C91" s="6"/>
      <c r="D91" s="12"/>
      <c r="E91" s="7"/>
      <c r="F91" s="8"/>
      <c r="H91" s="32"/>
      <c r="I91" s="6"/>
    </row>
    <row r="92" spans="2:9" s="5" customFormat="1" ht="25.5" hidden="1" customHeight="1" x14ac:dyDescent="0.25">
      <c r="B92" s="6"/>
      <c r="C92" s="6"/>
      <c r="D92" s="12"/>
      <c r="E92" s="7"/>
      <c r="F92" s="8"/>
      <c r="H92" s="32"/>
      <c r="I92" s="6"/>
    </row>
    <row r="93" spans="2:9" s="5" customFormat="1" ht="25.5" hidden="1" customHeight="1" x14ac:dyDescent="0.25">
      <c r="B93" s="6"/>
      <c r="C93" s="6"/>
      <c r="D93" s="12"/>
      <c r="E93" s="7"/>
      <c r="F93" s="8"/>
      <c r="H93" s="32"/>
      <c r="I93" s="6"/>
    </row>
    <row r="94" spans="2:9" s="5" customFormat="1" ht="25.5" hidden="1" customHeight="1" x14ac:dyDescent="0.25">
      <c r="B94" s="6"/>
      <c r="C94" s="6"/>
      <c r="D94" s="12"/>
      <c r="E94" s="7"/>
      <c r="F94" s="8"/>
      <c r="H94" s="32"/>
      <c r="I94" s="6"/>
    </row>
    <row r="95" spans="2:9" s="5" customFormat="1" ht="25.5" hidden="1" customHeight="1" x14ac:dyDescent="0.25">
      <c r="B95" s="6"/>
      <c r="C95" s="6"/>
      <c r="D95" s="12"/>
      <c r="E95" s="7"/>
      <c r="F95" s="8"/>
      <c r="H95" s="32"/>
      <c r="I95" s="6"/>
    </row>
    <row r="96" spans="2:9" s="5" customFormat="1" ht="25.5" hidden="1" customHeight="1" x14ac:dyDescent="0.25">
      <c r="B96" s="6"/>
      <c r="C96" s="6"/>
      <c r="D96" s="12"/>
      <c r="E96" s="7"/>
      <c r="F96" s="8"/>
      <c r="H96" s="32"/>
      <c r="I96" s="6"/>
    </row>
    <row r="97" spans="2:9" s="5" customFormat="1" ht="25.5" hidden="1" customHeight="1" x14ac:dyDescent="0.25">
      <c r="B97" s="6"/>
      <c r="C97" s="6"/>
      <c r="D97" s="12"/>
      <c r="E97" s="7"/>
      <c r="F97" s="8"/>
      <c r="H97" s="32"/>
      <c r="I97" s="6"/>
    </row>
    <row r="98" spans="2:9" s="5" customFormat="1" ht="25.5" hidden="1" customHeight="1" x14ac:dyDescent="0.25">
      <c r="B98" s="6"/>
      <c r="C98" s="6"/>
      <c r="D98" s="12"/>
      <c r="E98" s="7"/>
      <c r="F98" s="8"/>
      <c r="H98" s="32"/>
      <c r="I98" s="6"/>
    </row>
    <row r="99" spans="2:9" s="5" customFormat="1" ht="25.5" hidden="1" customHeight="1" x14ac:dyDescent="0.25">
      <c r="B99" s="6"/>
      <c r="C99" s="6"/>
      <c r="D99" s="12"/>
      <c r="E99" s="7"/>
      <c r="F99" s="8"/>
      <c r="H99" s="32"/>
      <c r="I99" s="6"/>
    </row>
    <row r="100" spans="2:9" s="5" customFormat="1" ht="25.5" hidden="1" customHeight="1" x14ac:dyDescent="0.25">
      <c r="B100" s="6"/>
      <c r="C100" s="6"/>
      <c r="D100" s="12"/>
      <c r="E100" s="7"/>
      <c r="F100" s="8"/>
      <c r="H100" s="32"/>
      <c r="I100" s="6"/>
    </row>
    <row r="101" spans="2:9" s="5" customFormat="1" ht="25.5" hidden="1" customHeight="1" x14ac:dyDescent="0.25">
      <c r="B101" s="6"/>
      <c r="C101" s="6"/>
      <c r="D101" s="12"/>
      <c r="E101" s="7"/>
      <c r="F101" s="8"/>
      <c r="H101" s="32"/>
      <c r="I101" s="6"/>
    </row>
    <row r="102" spans="2:9" s="5" customFormat="1" ht="25.5" hidden="1" customHeight="1" x14ac:dyDescent="0.25">
      <c r="B102" s="6"/>
      <c r="C102" s="6"/>
      <c r="D102" s="12"/>
      <c r="E102" s="7"/>
      <c r="F102" s="8"/>
      <c r="H102" s="32"/>
      <c r="I102" s="6"/>
    </row>
    <row r="103" spans="2:9" s="5" customFormat="1" ht="25.5" hidden="1" customHeight="1" x14ac:dyDescent="0.25">
      <c r="B103" s="6"/>
      <c r="C103" s="6"/>
      <c r="D103" s="12"/>
      <c r="E103" s="7"/>
      <c r="F103" s="8"/>
      <c r="H103" s="32"/>
      <c r="I103" s="6"/>
    </row>
    <row r="104" spans="2:9" s="5" customFormat="1" ht="25.5" hidden="1" customHeight="1" x14ac:dyDescent="0.25">
      <c r="B104" s="6"/>
      <c r="C104" s="6"/>
      <c r="D104" s="12"/>
      <c r="E104" s="7"/>
      <c r="F104" s="8"/>
      <c r="H104" s="32"/>
      <c r="I104" s="6"/>
    </row>
    <row r="105" spans="2:9" s="5" customFormat="1" ht="25.5" hidden="1" customHeight="1" x14ac:dyDescent="0.25">
      <c r="B105" s="6"/>
      <c r="C105" s="6"/>
      <c r="D105" s="12"/>
      <c r="E105" s="7"/>
      <c r="F105" s="8"/>
      <c r="H105" s="32"/>
      <c r="I105" s="6"/>
    </row>
    <row r="106" spans="2:9" s="5" customFormat="1" ht="25.5" hidden="1" customHeight="1" x14ac:dyDescent="0.25">
      <c r="B106" s="6"/>
      <c r="C106" s="6"/>
      <c r="D106" s="12"/>
      <c r="E106" s="7"/>
      <c r="F106" s="8"/>
      <c r="H106" s="32"/>
      <c r="I106" s="6"/>
    </row>
    <row r="107" spans="2:9" s="5" customFormat="1" ht="25.5" hidden="1" customHeight="1" x14ac:dyDescent="0.25">
      <c r="B107" s="6"/>
      <c r="C107" s="6"/>
      <c r="D107" s="12"/>
      <c r="E107" s="7"/>
      <c r="F107" s="8"/>
      <c r="H107" s="32"/>
      <c r="I107" s="6"/>
    </row>
    <row r="108" spans="2:9" s="5" customFormat="1" ht="25.5" hidden="1" customHeight="1" x14ac:dyDescent="0.25">
      <c r="B108" s="6"/>
      <c r="C108" s="6"/>
      <c r="D108" s="12"/>
      <c r="E108" s="7"/>
      <c r="F108" s="8"/>
      <c r="H108" s="32"/>
      <c r="I108" s="6"/>
    </row>
    <row r="109" spans="2:9" s="5" customFormat="1" ht="25.5" hidden="1" customHeight="1" x14ac:dyDescent="0.25">
      <c r="B109" s="6"/>
      <c r="C109" s="6"/>
      <c r="D109" s="12"/>
      <c r="E109" s="7"/>
      <c r="F109" s="8"/>
      <c r="H109" s="32"/>
      <c r="I109" s="6"/>
    </row>
    <row r="110" spans="2:9" s="5" customFormat="1" ht="25.5" hidden="1" customHeight="1" x14ac:dyDescent="0.25">
      <c r="B110" s="6"/>
      <c r="C110" s="6"/>
      <c r="D110" s="12"/>
      <c r="E110" s="7"/>
      <c r="F110" s="8"/>
      <c r="H110" s="32"/>
      <c r="I110" s="6"/>
    </row>
    <row r="111" spans="2:9" s="5" customFormat="1" ht="25.5" hidden="1" customHeight="1" x14ac:dyDescent="0.25">
      <c r="B111" s="6"/>
      <c r="C111" s="6"/>
      <c r="D111" s="12"/>
      <c r="E111" s="7"/>
      <c r="F111" s="8"/>
      <c r="H111" s="32"/>
      <c r="I111" s="6"/>
    </row>
    <row r="112" spans="2:9" s="5" customFormat="1" ht="25.5" hidden="1" customHeight="1" x14ac:dyDescent="0.25">
      <c r="B112" s="6"/>
      <c r="C112" s="6"/>
      <c r="D112" s="12"/>
      <c r="E112" s="7"/>
      <c r="F112" s="8"/>
      <c r="H112" s="32"/>
      <c r="I112" s="6"/>
    </row>
    <row r="113" spans="2:9" s="5" customFormat="1" ht="25.5" hidden="1" customHeight="1" x14ac:dyDescent="0.25">
      <c r="B113" s="6"/>
      <c r="C113" s="6"/>
      <c r="D113" s="12"/>
      <c r="E113" s="7"/>
      <c r="F113" s="8"/>
      <c r="H113" s="32"/>
      <c r="I113" s="6"/>
    </row>
    <row r="114" spans="2:9" s="5" customFormat="1" ht="25.5" hidden="1" customHeight="1" x14ac:dyDescent="0.25">
      <c r="B114" s="6"/>
      <c r="C114" s="6"/>
      <c r="D114" s="12"/>
      <c r="E114" s="7"/>
      <c r="F114" s="8"/>
      <c r="H114" s="32"/>
      <c r="I114" s="6"/>
    </row>
    <row r="115" spans="2:9" s="5" customFormat="1" ht="25.5" hidden="1" customHeight="1" x14ac:dyDescent="0.25">
      <c r="B115" s="6"/>
      <c r="C115" s="6"/>
      <c r="D115" s="12"/>
      <c r="E115" s="7"/>
      <c r="F115" s="8"/>
      <c r="H115" s="32"/>
      <c r="I115" s="6"/>
    </row>
    <row r="116" spans="2:9" s="5" customFormat="1" ht="25.5" hidden="1" customHeight="1" x14ac:dyDescent="0.25">
      <c r="B116" s="6"/>
      <c r="C116" s="6"/>
      <c r="D116" s="12"/>
      <c r="E116" s="7"/>
      <c r="F116" s="8"/>
      <c r="H116" s="32"/>
      <c r="I116" s="6"/>
    </row>
    <row r="117" spans="2:9" s="5" customFormat="1" ht="25.5" hidden="1" customHeight="1" x14ac:dyDescent="0.25">
      <c r="B117" s="6"/>
      <c r="C117" s="6"/>
      <c r="D117" s="12"/>
      <c r="E117" s="7"/>
      <c r="F117" s="8"/>
      <c r="H117" s="32"/>
      <c r="I117" s="6"/>
    </row>
    <row r="118" spans="2:9" s="5" customFormat="1" ht="25.5" hidden="1" customHeight="1" x14ac:dyDescent="0.25">
      <c r="B118" s="6"/>
      <c r="C118" s="6"/>
      <c r="D118" s="12"/>
      <c r="E118" s="7"/>
      <c r="F118" s="8"/>
      <c r="H118" s="32"/>
      <c r="I118" s="6"/>
    </row>
  </sheetData>
  <mergeCells count="1">
    <mergeCell ref="A1:I1"/>
  </mergeCells>
  <phoneticPr fontId="7" type="noConversion"/>
  <conditionalFormatting sqref="B1:B1048576">
    <cfRule type="duplicateValues" dxfId="83" priority="1"/>
  </conditionalFormatting>
  <conditionalFormatting sqref="B11:B19 B3:B8 B21:B22">
    <cfRule type="duplicateValues" dxfId="82" priority="55"/>
  </conditionalFormatting>
  <conditionalFormatting sqref="C22">
    <cfRule type="duplicateValues" dxfId="81" priority="4"/>
  </conditionalFormatting>
  <conditionalFormatting sqref="F12">
    <cfRule type="duplicateValues" dxfId="80" priority="2"/>
    <cfRule type="duplicateValues" dxfId="79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58974-68E8-4F17-A439-0B5BE6E68D6E}">
  <dimension ref="A1:I159"/>
  <sheetViews>
    <sheetView topLeftCell="A72" zoomScale="75" zoomScaleNormal="75" workbookViewId="0">
      <selection activeCell="C55" sqref="C55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258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ht="26.1" customHeight="1" x14ac:dyDescent="0.25">
      <c r="A3" s="9">
        <v>1</v>
      </c>
      <c r="B3" s="2" t="s">
        <v>339</v>
      </c>
      <c r="C3" s="2" t="s">
        <v>339</v>
      </c>
      <c r="D3" s="13" t="s">
        <v>10</v>
      </c>
      <c r="E3" s="10">
        <v>575513.42000000004</v>
      </c>
      <c r="F3" s="11">
        <v>79074</v>
      </c>
      <c r="G3" s="9">
        <v>12</v>
      </c>
      <c r="H3" s="33">
        <v>45338</v>
      </c>
      <c r="I3" s="3" t="s">
        <v>340</v>
      </c>
    </row>
    <row r="4" spans="1:9" ht="26.1" customHeight="1" x14ac:dyDescent="0.25">
      <c r="A4" s="9">
        <v>2</v>
      </c>
      <c r="B4" s="2" t="s">
        <v>211</v>
      </c>
      <c r="C4" s="2" t="s">
        <v>211</v>
      </c>
      <c r="D4" s="13" t="s">
        <v>10</v>
      </c>
      <c r="E4" s="10">
        <v>480392.54</v>
      </c>
      <c r="F4" s="11">
        <v>73229</v>
      </c>
      <c r="G4" s="9">
        <v>17</v>
      </c>
      <c r="H4" s="33">
        <v>45310</v>
      </c>
      <c r="I4" s="3" t="s">
        <v>235</v>
      </c>
    </row>
    <row r="5" spans="1:9" ht="26.1" customHeight="1" x14ac:dyDescent="0.25">
      <c r="A5" s="9">
        <v>3</v>
      </c>
      <c r="B5" s="2" t="s">
        <v>222</v>
      </c>
      <c r="C5" s="2" t="s">
        <v>213</v>
      </c>
      <c r="D5" s="13" t="s">
        <v>291</v>
      </c>
      <c r="E5" s="10">
        <v>203385.96</v>
      </c>
      <c r="F5" s="11">
        <v>28842</v>
      </c>
      <c r="G5" s="9">
        <v>14</v>
      </c>
      <c r="H5" s="33">
        <v>45310</v>
      </c>
      <c r="I5" s="3" t="s">
        <v>9</v>
      </c>
    </row>
    <row r="6" spans="1:9" ht="26.1" customHeight="1" x14ac:dyDescent="0.25">
      <c r="A6" s="9">
        <v>4</v>
      </c>
      <c r="B6" s="2" t="s">
        <v>178</v>
      </c>
      <c r="C6" s="2" t="s">
        <v>178</v>
      </c>
      <c r="D6" s="13" t="s">
        <v>10</v>
      </c>
      <c r="E6" s="10">
        <v>201719</v>
      </c>
      <c r="F6" s="11">
        <v>29507</v>
      </c>
      <c r="G6" s="9">
        <v>10</v>
      </c>
      <c r="H6" s="33">
        <v>45289</v>
      </c>
      <c r="I6" s="3" t="s">
        <v>179</v>
      </c>
    </row>
    <row r="7" spans="1:9" ht="26.1" customHeight="1" x14ac:dyDescent="0.25">
      <c r="A7" s="9">
        <v>5</v>
      </c>
      <c r="B7" s="2" t="s">
        <v>264</v>
      </c>
      <c r="C7" s="2" t="s">
        <v>265</v>
      </c>
      <c r="D7" s="13" t="s">
        <v>266</v>
      </c>
      <c r="E7" s="10">
        <v>120394.57</v>
      </c>
      <c r="F7" s="11">
        <v>22985</v>
      </c>
      <c r="G7" s="9">
        <v>20</v>
      </c>
      <c r="H7" s="33">
        <v>45331</v>
      </c>
      <c r="I7" s="3" t="s">
        <v>14</v>
      </c>
    </row>
    <row r="8" spans="1:9" ht="26.1" customHeight="1" x14ac:dyDescent="0.25">
      <c r="A8" s="9">
        <v>6</v>
      </c>
      <c r="B8" s="2" t="s">
        <v>165</v>
      </c>
      <c r="C8" s="2" t="s">
        <v>164</v>
      </c>
      <c r="D8" s="13" t="s">
        <v>132</v>
      </c>
      <c r="E8" s="10">
        <v>100521.51</v>
      </c>
      <c r="F8" s="11">
        <v>19171</v>
      </c>
      <c r="G8" s="9">
        <v>14</v>
      </c>
      <c r="H8" s="33">
        <v>45282</v>
      </c>
      <c r="I8" s="3" t="s">
        <v>11</v>
      </c>
    </row>
    <row r="9" spans="1:9" ht="25.5" customHeight="1" x14ac:dyDescent="0.25">
      <c r="A9" s="9">
        <v>7</v>
      </c>
      <c r="B9" s="2" t="s">
        <v>212</v>
      </c>
      <c r="C9" s="2" t="s">
        <v>212</v>
      </c>
      <c r="D9" s="13" t="s">
        <v>237</v>
      </c>
      <c r="E9" s="10">
        <v>77717.240000000005</v>
      </c>
      <c r="F9" s="11">
        <v>11427</v>
      </c>
      <c r="G9" s="9">
        <v>19</v>
      </c>
      <c r="H9" s="33">
        <v>45317</v>
      </c>
      <c r="I9" s="3" t="s">
        <v>197</v>
      </c>
    </row>
    <row r="10" spans="1:9" ht="26.1" customHeight="1" x14ac:dyDescent="0.25">
      <c r="A10" s="9">
        <v>8</v>
      </c>
      <c r="B10" s="2" t="s">
        <v>292</v>
      </c>
      <c r="C10" s="2" t="s">
        <v>292</v>
      </c>
      <c r="D10" s="13" t="s">
        <v>8</v>
      </c>
      <c r="E10" s="10">
        <v>62385.86</v>
      </c>
      <c r="F10" s="11">
        <v>9230</v>
      </c>
      <c r="G10" s="9">
        <v>18</v>
      </c>
      <c r="H10" s="33">
        <v>45338</v>
      </c>
      <c r="I10" s="3" t="s">
        <v>118</v>
      </c>
    </row>
    <row r="11" spans="1:9" ht="26.1" customHeight="1" x14ac:dyDescent="0.25">
      <c r="A11" s="9">
        <v>9</v>
      </c>
      <c r="B11" s="2" t="s">
        <v>261</v>
      </c>
      <c r="C11" s="2" t="s">
        <v>262</v>
      </c>
      <c r="D11" s="13" t="s">
        <v>263</v>
      </c>
      <c r="E11" s="10">
        <v>58884.26</v>
      </c>
      <c r="F11" s="11">
        <v>11634</v>
      </c>
      <c r="G11" s="9">
        <v>19</v>
      </c>
      <c r="H11" s="33">
        <v>45338</v>
      </c>
      <c r="I11" s="3" t="s">
        <v>15</v>
      </c>
    </row>
    <row r="12" spans="1:9" ht="26.1" customHeight="1" x14ac:dyDescent="0.25">
      <c r="A12" s="9">
        <v>10</v>
      </c>
      <c r="B12" s="2" t="s">
        <v>189</v>
      </c>
      <c r="C12" s="2" t="s">
        <v>388</v>
      </c>
      <c r="D12" s="13" t="s">
        <v>20</v>
      </c>
      <c r="E12" s="10">
        <v>55216.07</v>
      </c>
      <c r="F12" s="11">
        <v>9962</v>
      </c>
      <c r="G12" s="9">
        <v>12</v>
      </c>
      <c r="H12" s="33">
        <v>45275</v>
      </c>
      <c r="I12" s="3" t="s">
        <v>13</v>
      </c>
    </row>
    <row r="13" spans="1:9" ht="26.1" customHeight="1" x14ac:dyDescent="0.25">
      <c r="A13" s="9">
        <v>11</v>
      </c>
      <c r="B13" s="2" t="s">
        <v>293</v>
      </c>
      <c r="C13" s="2" t="s">
        <v>294</v>
      </c>
      <c r="D13" s="13" t="s">
        <v>8</v>
      </c>
      <c r="E13" s="10">
        <v>45354.5</v>
      </c>
      <c r="F13" s="11">
        <v>6506</v>
      </c>
      <c r="G13" s="9">
        <v>16</v>
      </c>
      <c r="H13" s="33">
        <v>45324</v>
      </c>
      <c r="I13" s="3" t="s">
        <v>11</v>
      </c>
    </row>
    <row r="14" spans="1:9" ht="26.1" customHeight="1" x14ac:dyDescent="0.25">
      <c r="A14" s="9">
        <v>12</v>
      </c>
      <c r="B14" s="2" t="s">
        <v>267</v>
      </c>
      <c r="C14" s="2" t="s">
        <v>268</v>
      </c>
      <c r="D14" s="13" t="s">
        <v>21</v>
      </c>
      <c r="E14" s="10">
        <v>36090.85</v>
      </c>
      <c r="F14" s="11">
        <v>7004</v>
      </c>
      <c r="G14" s="9">
        <v>18</v>
      </c>
      <c r="H14" s="33">
        <v>45345</v>
      </c>
      <c r="I14" s="3" t="s">
        <v>14</v>
      </c>
    </row>
    <row r="15" spans="1:9" ht="26.1" customHeight="1" x14ac:dyDescent="0.25">
      <c r="A15" s="9">
        <v>13</v>
      </c>
      <c r="B15" s="2" t="s">
        <v>260</v>
      </c>
      <c r="C15" s="2" t="s">
        <v>259</v>
      </c>
      <c r="D15" s="13" t="s">
        <v>8</v>
      </c>
      <c r="E15" s="10">
        <v>33239.61</v>
      </c>
      <c r="F15" s="11">
        <v>4930</v>
      </c>
      <c r="G15" s="9">
        <v>11</v>
      </c>
      <c r="H15" s="33">
        <v>45324</v>
      </c>
      <c r="I15" s="3" t="s">
        <v>15</v>
      </c>
    </row>
    <row r="16" spans="1:9" ht="26.1" customHeight="1" x14ac:dyDescent="0.25">
      <c r="A16" s="9">
        <v>14</v>
      </c>
      <c r="B16" s="2" t="s">
        <v>223</v>
      </c>
      <c r="C16" s="2" t="s">
        <v>214</v>
      </c>
      <c r="D16" s="13" t="s">
        <v>256</v>
      </c>
      <c r="E16" s="10">
        <v>32158</v>
      </c>
      <c r="F16" s="11">
        <v>6557</v>
      </c>
      <c r="G16" s="9">
        <v>15</v>
      </c>
      <c r="H16" s="33">
        <v>45317</v>
      </c>
      <c r="I16" s="3" t="s">
        <v>52</v>
      </c>
    </row>
    <row r="17" spans="1:9" ht="25.5" customHeight="1" x14ac:dyDescent="0.25">
      <c r="A17" s="9">
        <v>15</v>
      </c>
      <c r="B17" s="2" t="s">
        <v>341</v>
      </c>
      <c r="C17" s="2" t="s">
        <v>342</v>
      </c>
      <c r="D17" s="13" t="s">
        <v>343</v>
      </c>
      <c r="E17" s="10">
        <v>32052</v>
      </c>
      <c r="F17" s="11">
        <v>4885</v>
      </c>
      <c r="G17" s="9">
        <v>15</v>
      </c>
      <c r="H17" s="33">
        <v>45345</v>
      </c>
      <c r="I17" s="3" t="s">
        <v>19</v>
      </c>
    </row>
    <row r="18" spans="1:9" ht="26.1" customHeight="1" x14ac:dyDescent="0.25">
      <c r="A18" s="9">
        <v>16</v>
      </c>
      <c r="B18" s="2" t="s">
        <v>269</v>
      </c>
      <c r="C18" s="2" t="s">
        <v>270</v>
      </c>
      <c r="D18" s="13" t="s">
        <v>8</v>
      </c>
      <c r="E18" s="10">
        <v>30555.14</v>
      </c>
      <c r="F18" s="11">
        <v>4817</v>
      </c>
      <c r="G18" s="9">
        <v>20</v>
      </c>
      <c r="H18" s="33">
        <v>45324</v>
      </c>
      <c r="I18" s="3" t="s">
        <v>14</v>
      </c>
    </row>
    <row r="19" spans="1:9" ht="25.5" customHeight="1" x14ac:dyDescent="0.25">
      <c r="A19" s="9">
        <v>17</v>
      </c>
      <c r="B19" s="2" t="s">
        <v>271</v>
      </c>
      <c r="C19" s="2" t="s">
        <v>272</v>
      </c>
      <c r="D19" s="13" t="s">
        <v>8</v>
      </c>
      <c r="E19" s="10">
        <v>29362.73</v>
      </c>
      <c r="F19" s="11">
        <v>4496</v>
      </c>
      <c r="G19" s="9">
        <v>16</v>
      </c>
      <c r="H19" s="33">
        <v>45345</v>
      </c>
      <c r="I19" s="3" t="s">
        <v>17</v>
      </c>
    </row>
    <row r="20" spans="1:9" ht="26.1" customHeight="1" x14ac:dyDescent="0.25">
      <c r="A20" s="9">
        <v>18</v>
      </c>
      <c r="B20" s="2" t="s">
        <v>273</v>
      </c>
      <c r="C20" s="2" t="s">
        <v>274</v>
      </c>
      <c r="D20" s="13" t="s">
        <v>49</v>
      </c>
      <c r="E20" s="10">
        <v>25233.07</v>
      </c>
      <c r="F20" s="11">
        <v>3536</v>
      </c>
      <c r="G20" s="9">
        <v>16</v>
      </c>
      <c r="H20" s="33">
        <v>44456</v>
      </c>
      <c r="I20" s="3" t="s">
        <v>13</v>
      </c>
    </row>
    <row r="21" spans="1:9" ht="26.1" customHeight="1" x14ac:dyDescent="0.25">
      <c r="A21" s="9">
        <v>19</v>
      </c>
      <c r="B21" s="2" t="s">
        <v>275</v>
      </c>
      <c r="C21" s="2" t="s">
        <v>276</v>
      </c>
      <c r="D21" s="13" t="s">
        <v>8</v>
      </c>
      <c r="E21" s="10">
        <v>24802.19</v>
      </c>
      <c r="F21" s="11">
        <v>3646</v>
      </c>
      <c r="G21" s="9">
        <v>14</v>
      </c>
      <c r="H21" s="33">
        <v>45331</v>
      </c>
      <c r="I21" s="3" t="s">
        <v>14</v>
      </c>
    </row>
    <row r="22" spans="1:9" ht="26.1" customHeight="1" x14ac:dyDescent="0.25">
      <c r="A22" s="9">
        <v>20</v>
      </c>
      <c r="B22" s="2" t="s">
        <v>277</v>
      </c>
      <c r="C22" s="2" t="s">
        <v>278</v>
      </c>
      <c r="D22" s="13" t="s">
        <v>49</v>
      </c>
      <c r="E22" s="10">
        <v>23680.89</v>
      </c>
      <c r="F22" s="11">
        <v>3144</v>
      </c>
      <c r="G22" s="9">
        <v>16</v>
      </c>
      <c r="H22" s="33">
        <v>45352</v>
      </c>
      <c r="I22" s="3" t="s">
        <v>13</v>
      </c>
    </row>
    <row r="23" spans="1:9" ht="26.1" customHeight="1" x14ac:dyDescent="0.25">
      <c r="A23" s="9">
        <v>21</v>
      </c>
      <c r="B23" s="2" t="s">
        <v>224</v>
      </c>
      <c r="C23" s="2" t="s">
        <v>195</v>
      </c>
      <c r="D23" s="13" t="s">
        <v>196</v>
      </c>
      <c r="E23" s="10">
        <v>22779.8</v>
      </c>
      <c r="F23" s="11">
        <v>4413</v>
      </c>
      <c r="G23" s="9">
        <v>16</v>
      </c>
      <c r="H23" s="33">
        <v>45310</v>
      </c>
      <c r="I23" s="3" t="s">
        <v>197</v>
      </c>
    </row>
    <row r="24" spans="1:9" ht="26.1" customHeight="1" x14ac:dyDescent="0.25">
      <c r="A24" s="9">
        <v>22</v>
      </c>
      <c r="B24" s="16" t="s">
        <v>148</v>
      </c>
      <c r="C24" s="2" t="s">
        <v>149</v>
      </c>
      <c r="D24" s="13" t="s">
        <v>8</v>
      </c>
      <c r="E24" s="10">
        <v>22435.98</v>
      </c>
      <c r="F24" s="11">
        <v>4365</v>
      </c>
      <c r="G24" s="9">
        <v>6</v>
      </c>
      <c r="H24" s="33">
        <v>45254</v>
      </c>
      <c r="I24" s="3" t="s">
        <v>9</v>
      </c>
    </row>
    <row r="25" spans="1:9" ht="25.5" customHeight="1" x14ac:dyDescent="0.25">
      <c r="A25" s="9">
        <v>23</v>
      </c>
      <c r="B25" s="2" t="s">
        <v>312</v>
      </c>
      <c r="C25" s="2" t="s">
        <v>313</v>
      </c>
      <c r="D25" s="13" t="s">
        <v>314</v>
      </c>
      <c r="E25" s="10">
        <v>16816.22</v>
      </c>
      <c r="F25" s="11">
        <v>2646</v>
      </c>
      <c r="G25" s="9">
        <v>22</v>
      </c>
      <c r="H25" s="33">
        <v>45331</v>
      </c>
      <c r="I25" s="3" t="s">
        <v>16</v>
      </c>
    </row>
    <row r="26" spans="1:9" ht="26.1" customHeight="1" x14ac:dyDescent="0.25">
      <c r="A26" s="9">
        <v>24</v>
      </c>
      <c r="B26" s="2" t="s">
        <v>209</v>
      </c>
      <c r="C26" s="2" t="s">
        <v>210</v>
      </c>
      <c r="D26" s="13" t="s">
        <v>8</v>
      </c>
      <c r="E26" s="10">
        <v>16438.830000000002</v>
      </c>
      <c r="F26" s="11">
        <v>2464</v>
      </c>
      <c r="G26" s="9">
        <v>10</v>
      </c>
      <c r="H26" s="33">
        <v>45303</v>
      </c>
      <c r="I26" s="3" t="s">
        <v>48</v>
      </c>
    </row>
    <row r="27" spans="1:9" ht="25.5" customHeight="1" x14ac:dyDescent="0.25">
      <c r="A27" s="9">
        <v>25</v>
      </c>
      <c r="B27" s="2" t="s">
        <v>318</v>
      </c>
      <c r="C27" s="2" t="s">
        <v>319</v>
      </c>
      <c r="D27" s="13" t="s">
        <v>20</v>
      </c>
      <c r="E27" s="10">
        <v>16373.030000000002</v>
      </c>
      <c r="F27" s="11">
        <v>2797</v>
      </c>
      <c r="G27" s="9">
        <v>15</v>
      </c>
      <c r="H27" s="33">
        <v>45345</v>
      </c>
      <c r="I27" s="3" t="s">
        <v>16</v>
      </c>
    </row>
    <row r="28" spans="1:9" s="5" customFormat="1" ht="26.1" customHeight="1" x14ac:dyDescent="0.25">
      <c r="A28" s="9">
        <v>26</v>
      </c>
      <c r="B28" s="2" t="s">
        <v>279</v>
      </c>
      <c r="C28" s="2" t="s">
        <v>279</v>
      </c>
      <c r="D28" s="13" t="s">
        <v>10</v>
      </c>
      <c r="E28" s="10">
        <v>13401.6</v>
      </c>
      <c r="F28" s="11">
        <v>2389</v>
      </c>
      <c r="G28" s="9">
        <v>20</v>
      </c>
      <c r="H28" s="33">
        <v>45345</v>
      </c>
      <c r="I28" s="3" t="s">
        <v>14</v>
      </c>
    </row>
    <row r="29" spans="1:9" s="5" customFormat="1" ht="26.1" customHeight="1" x14ac:dyDescent="0.25">
      <c r="A29" s="9">
        <v>27</v>
      </c>
      <c r="B29" s="2" t="s">
        <v>208</v>
      </c>
      <c r="C29" s="2" t="s">
        <v>207</v>
      </c>
      <c r="D29" s="13" t="s">
        <v>8</v>
      </c>
      <c r="E29" s="10">
        <v>10728.91</v>
      </c>
      <c r="F29" s="11">
        <v>1646</v>
      </c>
      <c r="G29" s="9">
        <v>6</v>
      </c>
      <c r="H29" s="33">
        <v>45296</v>
      </c>
      <c r="I29" s="3" t="s">
        <v>17</v>
      </c>
    </row>
    <row r="30" spans="1:9" s="5" customFormat="1" ht="26.1" customHeight="1" x14ac:dyDescent="0.25">
      <c r="A30" s="9">
        <v>28</v>
      </c>
      <c r="B30" s="2" t="s">
        <v>225</v>
      </c>
      <c r="C30" s="2" t="s">
        <v>215</v>
      </c>
      <c r="D30" s="13" t="s">
        <v>238</v>
      </c>
      <c r="E30" s="10">
        <v>9676.41</v>
      </c>
      <c r="F30" s="11">
        <v>1813</v>
      </c>
      <c r="G30" s="9">
        <v>9</v>
      </c>
      <c r="H30" s="33">
        <v>45296</v>
      </c>
      <c r="I30" s="3" t="s">
        <v>48</v>
      </c>
    </row>
    <row r="31" spans="1:9" s="5" customFormat="1" ht="26.1" customHeight="1" x14ac:dyDescent="0.25">
      <c r="A31" s="9">
        <v>29</v>
      </c>
      <c r="B31" s="2" t="s">
        <v>160</v>
      </c>
      <c r="C31" s="2" t="s">
        <v>161</v>
      </c>
      <c r="D31" s="13" t="s">
        <v>162</v>
      </c>
      <c r="E31" s="10">
        <v>9119</v>
      </c>
      <c r="F31" s="11">
        <v>1387</v>
      </c>
      <c r="G31" s="9">
        <v>4</v>
      </c>
      <c r="H31" s="33">
        <v>45282</v>
      </c>
      <c r="I31" s="42" t="s">
        <v>25</v>
      </c>
    </row>
    <row r="32" spans="1:9" s="5" customFormat="1" ht="25.5" customHeight="1" x14ac:dyDescent="0.25">
      <c r="A32" s="9">
        <v>30</v>
      </c>
      <c r="B32" s="2" t="s">
        <v>310</v>
      </c>
      <c r="C32" s="2" t="s">
        <v>308</v>
      </c>
      <c r="D32" s="13" t="s">
        <v>117</v>
      </c>
      <c r="E32" s="10">
        <v>8623.4</v>
      </c>
      <c r="F32" s="11">
        <v>1406</v>
      </c>
      <c r="G32" s="9">
        <v>8</v>
      </c>
      <c r="H32" s="33">
        <v>45331</v>
      </c>
      <c r="I32" s="3" t="s">
        <v>25</v>
      </c>
    </row>
    <row r="33" spans="1:9" s="5" customFormat="1" ht="25.5" customHeight="1" x14ac:dyDescent="0.25">
      <c r="A33" s="9">
        <v>31</v>
      </c>
      <c r="B33" s="2" t="s">
        <v>295</v>
      </c>
      <c r="C33" s="2" t="s">
        <v>296</v>
      </c>
      <c r="D33" s="13" t="s">
        <v>297</v>
      </c>
      <c r="E33" s="10">
        <v>7302.26</v>
      </c>
      <c r="F33" s="11">
        <v>1417</v>
      </c>
      <c r="G33" s="9">
        <v>3</v>
      </c>
      <c r="H33" s="33">
        <v>44916</v>
      </c>
      <c r="I33" s="3" t="s">
        <v>11</v>
      </c>
    </row>
    <row r="34" spans="1:9" s="5" customFormat="1" ht="25.5" customHeight="1" x14ac:dyDescent="0.25">
      <c r="A34" s="9">
        <v>32</v>
      </c>
      <c r="B34" s="2" t="s">
        <v>198</v>
      </c>
      <c r="C34" s="2" t="s">
        <v>198</v>
      </c>
      <c r="D34" s="13" t="s">
        <v>199</v>
      </c>
      <c r="E34" s="10">
        <v>6836.15</v>
      </c>
      <c r="F34" s="11">
        <v>1166</v>
      </c>
      <c r="G34" s="9">
        <v>12</v>
      </c>
      <c r="H34" s="33">
        <v>45303</v>
      </c>
      <c r="I34" s="3" t="s">
        <v>16</v>
      </c>
    </row>
    <row r="35" spans="1:9" s="5" customFormat="1" ht="25.5" customHeight="1" x14ac:dyDescent="0.25">
      <c r="A35" s="9">
        <v>33</v>
      </c>
      <c r="B35" s="2" t="s">
        <v>298</v>
      </c>
      <c r="C35" s="2" t="s">
        <v>299</v>
      </c>
      <c r="D35" s="13" t="s">
        <v>8</v>
      </c>
      <c r="E35" s="10">
        <v>5753.96</v>
      </c>
      <c r="F35" s="11">
        <v>847</v>
      </c>
      <c r="G35" s="9">
        <v>12</v>
      </c>
      <c r="H35" s="33">
        <v>45324</v>
      </c>
      <c r="I35" s="3" t="s">
        <v>22</v>
      </c>
    </row>
    <row r="36" spans="1:9" s="5" customFormat="1" ht="25.5" customHeight="1" x14ac:dyDescent="0.25">
      <c r="A36" s="9">
        <v>34</v>
      </c>
      <c r="B36" s="2" t="s">
        <v>242</v>
      </c>
      <c r="C36" s="2" t="s">
        <v>242</v>
      </c>
      <c r="D36" s="13" t="s">
        <v>10</v>
      </c>
      <c r="E36" s="10">
        <v>5240.5142682926826</v>
      </c>
      <c r="F36" s="11">
        <v>766</v>
      </c>
      <c r="G36" s="9">
        <v>1</v>
      </c>
      <c r="H36" s="33">
        <v>45322</v>
      </c>
      <c r="I36" s="3" t="s">
        <v>243</v>
      </c>
    </row>
    <row r="37" spans="1:9" s="5" customFormat="1" ht="25.5" customHeight="1" x14ac:dyDescent="0.25">
      <c r="A37" s="9">
        <v>35</v>
      </c>
      <c r="B37" s="2" t="s">
        <v>311</v>
      </c>
      <c r="C37" s="2" t="s">
        <v>309</v>
      </c>
      <c r="D37" s="13" t="s">
        <v>8</v>
      </c>
      <c r="E37" s="10">
        <v>4578.6000000000004</v>
      </c>
      <c r="F37" s="11">
        <v>788</v>
      </c>
      <c r="G37" s="9">
        <v>7</v>
      </c>
      <c r="H37" s="33">
        <v>45338</v>
      </c>
      <c r="I37" s="3" t="s">
        <v>25</v>
      </c>
    </row>
    <row r="38" spans="1:9" s="5" customFormat="1" ht="25.5" customHeight="1" x14ac:dyDescent="0.25">
      <c r="A38" s="9">
        <v>36</v>
      </c>
      <c r="B38" s="2" t="s">
        <v>300</v>
      </c>
      <c r="C38" s="2" t="s">
        <v>301</v>
      </c>
      <c r="D38" s="13" t="s">
        <v>302</v>
      </c>
      <c r="E38" s="10">
        <v>4554.13</v>
      </c>
      <c r="F38" s="11">
        <v>886</v>
      </c>
      <c r="G38" s="11">
        <v>3</v>
      </c>
      <c r="H38" s="33">
        <v>45023</v>
      </c>
      <c r="I38" s="3" t="s">
        <v>11</v>
      </c>
    </row>
    <row r="39" spans="1:9" s="5" customFormat="1" ht="25.5" customHeight="1" x14ac:dyDescent="0.25">
      <c r="A39" s="9">
        <v>37</v>
      </c>
      <c r="B39" s="2" t="s">
        <v>143</v>
      </c>
      <c r="C39" s="2" t="s">
        <v>144</v>
      </c>
      <c r="D39" s="13" t="s">
        <v>20</v>
      </c>
      <c r="E39" s="10">
        <v>4168.4399999999996</v>
      </c>
      <c r="F39" s="11">
        <v>581</v>
      </c>
      <c r="G39" s="9">
        <v>2</v>
      </c>
      <c r="H39" s="33">
        <v>45261</v>
      </c>
      <c r="I39" s="3" t="s">
        <v>17</v>
      </c>
    </row>
    <row r="40" spans="1:9" s="5" customFormat="1" ht="25.5" customHeight="1" x14ac:dyDescent="0.25">
      <c r="A40" s="9">
        <v>38</v>
      </c>
      <c r="B40" s="2" t="s">
        <v>226</v>
      </c>
      <c r="C40" s="2" t="s">
        <v>234</v>
      </c>
      <c r="D40" s="13" t="s">
        <v>8</v>
      </c>
      <c r="E40" s="10">
        <v>3782.55</v>
      </c>
      <c r="F40" s="11">
        <v>603</v>
      </c>
      <c r="G40" s="9">
        <v>6</v>
      </c>
      <c r="H40" s="33">
        <v>45317</v>
      </c>
      <c r="I40" s="3" t="s">
        <v>15</v>
      </c>
    </row>
    <row r="41" spans="1:9" s="5" customFormat="1" ht="25.5" customHeight="1" x14ac:dyDescent="0.25">
      <c r="A41" s="9">
        <v>39</v>
      </c>
      <c r="B41" s="2" t="s">
        <v>227</v>
      </c>
      <c r="C41" s="2" t="s">
        <v>216</v>
      </c>
      <c r="D41" s="13" t="s">
        <v>21</v>
      </c>
      <c r="E41" s="10">
        <v>3175</v>
      </c>
      <c r="F41" s="11">
        <v>609</v>
      </c>
      <c r="G41" s="9">
        <v>4</v>
      </c>
      <c r="H41" s="33">
        <v>45317</v>
      </c>
      <c r="I41" s="3" t="s">
        <v>25</v>
      </c>
    </row>
    <row r="42" spans="1:9" s="5" customFormat="1" ht="25.5" customHeight="1" x14ac:dyDescent="0.25">
      <c r="A42" s="9">
        <v>40</v>
      </c>
      <c r="B42" s="2" t="s">
        <v>463</v>
      </c>
      <c r="C42" s="2" t="s">
        <v>323</v>
      </c>
      <c r="D42" s="13" t="s">
        <v>324</v>
      </c>
      <c r="E42" s="10">
        <v>2943</v>
      </c>
      <c r="F42" s="11">
        <v>402</v>
      </c>
      <c r="G42" s="9">
        <v>2</v>
      </c>
      <c r="H42" s="33" t="s">
        <v>322</v>
      </c>
      <c r="I42" s="3" t="s">
        <v>16</v>
      </c>
    </row>
    <row r="43" spans="1:9" s="5" customFormat="1" ht="25.5" customHeight="1" x14ac:dyDescent="0.25">
      <c r="A43" s="9">
        <v>41</v>
      </c>
      <c r="B43" s="2" t="s">
        <v>145</v>
      </c>
      <c r="C43" s="2" t="s">
        <v>146</v>
      </c>
      <c r="D43" s="13" t="s">
        <v>147</v>
      </c>
      <c r="E43" s="10">
        <v>2935.4</v>
      </c>
      <c r="F43" s="11">
        <v>432</v>
      </c>
      <c r="G43" s="9">
        <v>4</v>
      </c>
      <c r="H43" s="33">
        <v>45254</v>
      </c>
      <c r="I43" s="3" t="s">
        <v>16</v>
      </c>
    </row>
    <row r="44" spans="1:9" s="5" customFormat="1" ht="25.5" customHeight="1" x14ac:dyDescent="0.25">
      <c r="A44" s="9">
        <v>42</v>
      </c>
      <c r="B44" s="2" t="s">
        <v>191</v>
      </c>
      <c r="C44" s="2" t="s">
        <v>192</v>
      </c>
      <c r="D44" s="13" t="s">
        <v>8</v>
      </c>
      <c r="E44" s="10">
        <v>2257.81</v>
      </c>
      <c r="F44" s="11">
        <v>312</v>
      </c>
      <c r="G44" s="9">
        <v>3</v>
      </c>
      <c r="H44" s="33">
        <v>45282</v>
      </c>
      <c r="I44" s="3" t="s">
        <v>13</v>
      </c>
    </row>
    <row r="45" spans="1:9" s="5" customFormat="1" ht="25.5" customHeight="1" x14ac:dyDescent="0.25">
      <c r="A45" s="9">
        <v>43</v>
      </c>
      <c r="B45" s="2" t="s">
        <v>337</v>
      </c>
      <c r="C45" s="2" t="s">
        <v>338</v>
      </c>
      <c r="D45" s="13" t="s">
        <v>21</v>
      </c>
      <c r="E45" s="10">
        <v>2132.5300000000002</v>
      </c>
      <c r="F45" s="11">
        <v>321</v>
      </c>
      <c r="G45" s="9">
        <v>6</v>
      </c>
      <c r="H45" s="33">
        <v>44966</v>
      </c>
      <c r="I45" s="3" t="s">
        <v>30</v>
      </c>
    </row>
    <row r="46" spans="1:9" s="5" customFormat="1" ht="25.5" customHeight="1" x14ac:dyDescent="0.25">
      <c r="A46" s="9">
        <v>44</v>
      </c>
      <c r="B46" s="2" t="s">
        <v>228</v>
      </c>
      <c r="C46" s="2" t="s">
        <v>217</v>
      </c>
      <c r="D46" s="13" t="s">
        <v>241</v>
      </c>
      <c r="E46" s="10">
        <v>2124.9</v>
      </c>
      <c r="F46" s="11">
        <v>311</v>
      </c>
      <c r="G46" s="9">
        <v>2</v>
      </c>
      <c r="H46" s="33">
        <v>45303</v>
      </c>
      <c r="I46" s="3" t="s">
        <v>15</v>
      </c>
    </row>
    <row r="47" spans="1:9" s="5" customFormat="1" ht="25.5" customHeight="1" x14ac:dyDescent="0.25">
      <c r="A47" s="9">
        <v>45</v>
      </c>
      <c r="B47" s="2" t="s">
        <v>335</v>
      </c>
      <c r="C47" s="2" t="s">
        <v>336</v>
      </c>
      <c r="D47" s="13" t="s">
        <v>21</v>
      </c>
      <c r="E47" s="10">
        <v>2111.84</v>
      </c>
      <c r="F47" s="11">
        <v>398</v>
      </c>
      <c r="G47" s="9">
        <v>4</v>
      </c>
      <c r="H47" s="33">
        <v>45338</v>
      </c>
      <c r="I47" s="3" t="s">
        <v>30</v>
      </c>
    </row>
    <row r="48" spans="1:9" s="5" customFormat="1" ht="25.5" customHeight="1" x14ac:dyDescent="0.25">
      <c r="A48" s="9">
        <v>46</v>
      </c>
      <c r="B48" s="2" t="s">
        <v>331</v>
      </c>
      <c r="C48" s="2" t="s">
        <v>331</v>
      </c>
      <c r="D48" s="13" t="s">
        <v>10</v>
      </c>
      <c r="E48" s="10">
        <v>2000.5</v>
      </c>
      <c r="F48" s="11">
        <v>304</v>
      </c>
      <c r="G48" s="9">
        <v>3</v>
      </c>
      <c r="H48" s="33">
        <v>45338</v>
      </c>
      <c r="I48" s="3" t="s">
        <v>332</v>
      </c>
    </row>
    <row r="49" spans="1:9" s="5" customFormat="1" ht="25.5" customHeight="1" x14ac:dyDescent="0.25">
      <c r="A49" s="9">
        <v>47</v>
      </c>
      <c r="B49" s="2" t="s">
        <v>305</v>
      </c>
      <c r="C49" s="2" t="s">
        <v>306</v>
      </c>
      <c r="D49" s="13" t="s">
        <v>307</v>
      </c>
      <c r="E49" s="10">
        <v>1916.88</v>
      </c>
      <c r="F49" s="11">
        <v>339</v>
      </c>
      <c r="G49" s="9">
        <v>6</v>
      </c>
      <c r="H49" s="33">
        <v>45345</v>
      </c>
      <c r="I49" s="3" t="s">
        <v>25</v>
      </c>
    </row>
    <row r="50" spans="1:9" s="5" customFormat="1" ht="25.5" customHeight="1" x14ac:dyDescent="0.25">
      <c r="A50" s="9">
        <v>48</v>
      </c>
      <c r="B50" s="2" t="s">
        <v>283</v>
      </c>
      <c r="C50" s="2" t="s">
        <v>284</v>
      </c>
      <c r="D50" s="13" t="s">
        <v>21</v>
      </c>
      <c r="E50" s="10">
        <v>1884</v>
      </c>
      <c r="F50" s="11">
        <v>316</v>
      </c>
      <c r="G50" s="9">
        <v>5</v>
      </c>
      <c r="H50" s="33">
        <v>45345</v>
      </c>
      <c r="I50" s="43" t="s">
        <v>285</v>
      </c>
    </row>
    <row r="51" spans="1:9" s="5" customFormat="1" ht="25.5" customHeight="1" x14ac:dyDescent="0.25">
      <c r="A51" s="9">
        <v>49</v>
      </c>
      <c r="B51" s="2" t="s">
        <v>344</v>
      </c>
      <c r="C51" s="2" t="s">
        <v>345</v>
      </c>
      <c r="D51" s="13" t="s">
        <v>346</v>
      </c>
      <c r="E51" s="10">
        <v>1580.9</v>
      </c>
      <c r="F51" s="11">
        <v>255</v>
      </c>
      <c r="G51" s="9">
        <v>7</v>
      </c>
      <c r="H51" s="33">
        <v>45345</v>
      </c>
      <c r="I51" s="3" t="s">
        <v>123</v>
      </c>
    </row>
    <row r="52" spans="1:9" s="5" customFormat="1" ht="25.5" customHeight="1" x14ac:dyDescent="0.25">
      <c r="A52" s="9">
        <v>50</v>
      </c>
      <c r="B52" s="2" t="s">
        <v>320</v>
      </c>
      <c r="C52" s="2" t="s">
        <v>320</v>
      </c>
      <c r="D52" s="13" t="s">
        <v>321</v>
      </c>
      <c r="E52" s="10">
        <v>1442.9</v>
      </c>
      <c r="F52" s="11">
        <v>274</v>
      </c>
      <c r="G52" s="9">
        <v>3</v>
      </c>
      <c r="H52" s="33" t="s">
        <v>322</v>
      </c>
      <c r="I52" s="3" t="s">
        <v>16</v>
      </c>
    </row>
    <row r="53" spans="1:9" s="5" customFormat="1" ht="25.5" customHeight="1" x14ac:dyDescent="0.25">
      <c r="A53" s="9">
        <v>51</v>
      </c>
      <c r="B53" s="2" t="s">
        <v>141</v>
      </c>
      <c r="C53" s="2" t="s">
        <v>142</v>
      </c>
      <c r="D53" s="13" t="s">
        <v>21</v>
      </c>
      <c r="E53" s="10">
        <v>1392.6</v>
      </c>
      <c r="F53" s="11">
        <v>228</v>
      </c>
      <c r="G53" s="9">
        <v>3</v>
      </c>
      <c r="H53" s="33">
        <v>45254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200</v>
      </c>
      <c r="C54" s="2" t="s">
        <v>201</v>
      </c>
      <c r="D54" s="13" t="s">
        <v>8</v>
      </c>
      <c r="E54" s="10">
        <v>1349.2</v>
      </c>
      <c r="F54" s="11">
        <v>185</v>
      </c>
      <c r="G54" s="9">
        <v>2</v>
      </c>
      <c r="H54" s="33">
        <v>45275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436</v>
      </c>
      <c r="C55" s="2" t="s">
        <v>757</v>
      </c>
      <c r="D55" s="13" t="s">
        <v>163</v>
      </c>
      <c r="E55" s="10">
        <v>1243</v>
      </c>
      <c r="F55" s="11">
        <v>270</v>
      </c>
      <c r="G55" s="9">
        <v>2</v>
      </c>
      <c r="H55" s="33">
        <v>45289</v>
      </c>
      <c r="I55" s="3" t="s">
        <v>15</v>
      </c>
    </row>
    <row r="56" spans="1:9" s="5" customFormat="1" ht="25.5" customHeight="1" x14ac:dyDescent="0.25">
      <c r="A56" s="9">
        <v>54</v>
      </c>
      <c r="B56" s="2" t="s">
        <v>126</v>
      </c>
      <c r="C56" s="2" t="s">
        <v>126</v>
      </c>
      <c r="D56" s="13" t="s">
        <v>127</v>
      </c>
      <c r="E56" s="10">
        <v>1016.7</v>
      </c>
      <c r="F56" s="11">
        <v>182</v>
      </c>
      <c r="G56" s="9">
        <v>2</v>
      </c>
      <c r="H56" s="33">
        <v>45191</v>
      </c>
      <c r="I56" s="3" t="s">
        <v>16</v>
      </c>
    </row>
    <row r="57" spans="1:9" s="5" customFormat="1" ht="25.5" customHeight="1" x14ac:dyDescent="0.25">
      <c r="A57" s="9">
        <v>55</v>
      </c>
      <c r="B57" s="2" t="s">
        <v>229</v>
      </c>
      <c r="C57" s="2" t="s">
        <v>218</v>
      </c>
      <c r="D57" s="13" t="s">
        <v>51</v>
      </c>
      <c r="E57" s="10">
        <v>969.8</v>
      </c>
      <c r="F57" s="11">
        <v>206</v>
      </c>
      <c r="G57" s="9">
        <v>3</v>
      </c>
      <c r="H57" s="33">
        <v>45296</v>
      </c>
      <c r="I57" s="3" t="s">
        <v>23</v>
      </c>
    </row>
    <row r="58" spans="1:9" s="5" customFormat="1" ht="25.5" customHeight="1" x14ac:dyDescent="0.25">
      <c r="A58" s="9">
        <v>56</v>
      </c>
      <c r="B58" s="2" t="s">
        <v>230</v>
      </c>
      <c r="C58" s="2" t="s">
        <v>219</v>
      </c>
      <c r="D58" s="13" t="s">
        <v>24</v>
      </c>
      <c r="E58" s="10">
        <v>955.44</v>
      </c>
      <c r="F58" s="11">
        <v>198</v>
      </c>
      <c r="G58" s="9">
        <v>6</v>
      </c>
      <c r="H58" s="33">
        <v>45303</v>
      </c>
      <c r="I58" s="3" t="s">
        <v>48</v>
      </c>
    </row>
    <row r="59" spans="1:9" s="5" customFormat="1" ht="25.5" customHeight="1" x14ac:dyDescent="0.25">
      <c r="A59" s="9">
        <v>57</v>
      </c>
      <c r="B59" s="2" t="s">
        <v>289</v>
      </c>
      <c r="C59" s="2" t="s">
        <v>290</v>
      </c>
      <c r="D59" s="13" t="s">
        <v>21</v>
      </c>
      <c r="E59" s="10">
        <v>946</v>
      </c>
      <c r="F59" s="11">
        <v>212</v>
      </c>
      <c r="G59" s="9">
        <v>2</v>
      </c>
      <c r="H59" s="33">
        <v>45233</v>
      </c>
      <c r="I59" s="3" t="s">
        <v>23</v>
      </c>
    </row>
    <row r="60" spans="1:9" s="80" customFormat="1" ht="25.5" customHeight="1" x14ac:dyDescent="0.25">
      <c r="A60" s="9">
        <v>58</v>
      </c>
      <c r="B60" s="74" t="s">
        <v>154</v>
      </c>
      <c r="C60" s="74" t="s">
        <v>154</v>
      </c>
      <c r="D60" s="75" t="s">
        <v>10</v>
      </c>
      <c r="E60" s="76">
        <v>906.07</v>
      </c>
      <c r="F60" s="77">
        <v>116</v>
      </c>
      <c r="G60" s="73">
        <v>1</v>
      </c>
      <c r="H60" s="78">
        <v>45261</v>
      </c>
      <c r="I60" s="79" t="s">
        <v>123</v>
      </c>
    </row>
    <row r="61" spans="1:9" s="5" customFormat="1" ht="25.5" customHeight="1" x14ac:dyDescent="0.25">
      <c r="A61" s="9">
        <v>59</v>
      </c>
      <c r="B61" s="2" t="s">
        <v>34</v>
      </c>
      <c r="C61" s="2" t="s">
        <v>35</v>
      </c>
      <c r="D61" s="13" t="s">
        <v>33</v>
      </c>
      <c r="E61" s="10">
        <v>852.54</v>
      </c>
      <c r="F61" s="11">
        <v>258</v>
      </c>
      <c r="G61" s="9">
        <v>3</v>
      </c>
      <c r="H61" s="33">
        <v>44855</v>
      </c>
      <c r="I61" s="3" t="s">
        <v>14</v>
      </c>
    </row>
    <row r="62" spans="1:9" s="5" customFormat="1" ht="25.5" customHeight="1" x14ac:dyDescent="0.25">
      <c r="A62" s="9">
        <v>60</v>
      </c>
      <c r="B62" s="2" t="s">
        <v>286</v>
      </c>
      <c r="C62" s="2" t="s">
        <v>287</v>
      </c>
      <c r="D62" s="13" t="s">
        <v>288</v>
      </c>
      <c r="E62" s="10">
        <v>593.5</v>
      </c>
      <c r="F62" s="11">
        <v>125</v>
      </c>
      <c r="G62" s="9">
        <v>5</v>
      </c>
      <c r="H62" s="33">
        <v>45331</v>
      </c>
      <c r="I62" s="3" t="s">
        <v>236</v>
      </c>
    </row>
    <row r="63" spans="1:9" s="5" customFormat="1" ht="25.5" customHeight="1" x14ac:dyDescent="0.25">
      <c r="A63" s="9">
        <v>61</v>
      </c>
      <c r="B63" s="2" t="s">
        <v>333</v>
      </c>
      <c r="C63" s="2" t="s">
        <v>334</v>
      </c>
      <c r="D63" s="13" t="s">
        <v>18</v>
      </c>
      <c r="E63" s="10">
        <v>563.16</v>
      </c>
      <c r="F63" s="11">
        <v>103</v>
      </c>
      <c r="G63" s="9">
        <v>4</v>
      </c>
      <c r="H63" s="33">
        <v>45324</v>
      </c>
      <c r="I63" s="3" t="s">
        <v>50</v>
      </c>
    </row>
    <row r="64" spans="1:9" s="5" customFormat="1" ht="25.5" customHeight="1" x14ac:dyDescent="0.25">
      <c r="A64" s="9">
        <v>62</v>
      </c>
      <c r="B64" s="2" t="s">
        <v>185</v>
      </c>
      <c r="C64" s="2" t="s">
        <v>184</v>
      </c>
      <c r="D64" s="13" t="s">
        <v>186</v>
      </c>
      <c r="E64" s="10">
        <v>547</v>
      </c>
      <c r="F64" s="11">
        <v>123</v>
      </c>
      <c r="G64" s="9">
        <v>2</v>
      </c>
      <c r="H64" s="33">
        <v>45275</v>
      </c>
      <c r="I64" s="3" t="s">
        <v>181</v>
      </c>
    </row>
    <row r="65" spans="1:9" s="5" customFormat="1" ht="25.5" customHeight="1" x14ac:dyDescent="0.25">
      <c r="A65" s="9">
        <v>63</v>
      </c>
      <c r="B65" s="44" t="s">
        <v>347</v>
      </c>
      <c r="C65" s="44" t="s">
        <v>347</v>
      </c>
      <c r="D65" s="45" t="s">
        <v>10</v>
      </c>
      <c r="E65" s="14">
        <v>545.70000000000005</v>
      </c>
      <c r="F65" s="15">
        <v>87</v>
      </c>
      <c r="G65" s="46">
        <v>1</v>
      </c>
      <c r="H65" s="72" t="s">
        <v>322</v>
      </c>
      <c r="I65" s="42" t="s">
        <v>137</v>
      </c>
    </row>
    <row r="66" spans="1:9" s="5" customFormat="1" ht="25.5" customHeight="1" x14ac:dyDescent="0.25">
      <c r="A66" s="9">
        <v>64</v>
      </c>
      <c r="B66" s="2" t="s">
        <v>330</v>
      </c>
      <c r="C66" s="2" t="s">
        <v>330</v>
      </c>
      <c r="D66" s="13" t="s">
        <v>10</v>
      </c>
      <c r="E66" s="14">
        <v>526.1</v>
      </c>
      <c r="F66" s="15">
        <v>110</v>
      </c>
      <c r="G66" s="9">
        <v>2</v>
      </c>
      <c r="H66" s="33">
        <v>44834</v>
      </c>
      <c r="I66" s="3" t="s">
        <v>16</v>
      </c>
    </row>
    <row r="67" spans="1:9" s="5" customFormat="1" ht="25.5" customHeight="1" x14ac:dyDescent="0.25">
      <c r="A67" s="9">
        <v>65</v>
      </c>
      <c r="B67" s="2" t="s">
        <v>231</v>
      </c>
      <c r="C67" s="2" t="s">
        <v>220</v>
      </c>
      <c r="D67" s="13" t="s">
        <v>18</v>
      </c>
      <c r="E67" s="10">
        <v>520</v>
      </c>
      <c r="F67" s="11">
        <v>139</v>
      </c>
      <c r="G67" s="9">
        <v>2</v>
      </c>
      <c r="H67" s="33">
        <v>45303</v>
      </c>
      <c r="I67" s="3" t="s">
        <v>25</v>
      </c>
    </row>
    <row r="68" spans="1:9" s="5" customFormat="1" ht="25.5" customHeight="1" x14ac:dyDescent="0.25">
      <c r="A68" s="9">
        <v>66</v>
      </c>
      <c r="B68" s="16" t="s">
        <v>187</v>
      </c>
      <c r="C68" s="16" t="s">
        <v>188</v>
      </c>
      <c r="D68" s="13" t="s">
        <v>29</v>
      </c>
      <c r="E68" s="10">
        <v>417</v>
      </c>
      <c r="F68" s="11">
        <v>88</v>
      </c>
      <c r="G68" s="9">
        <v>2</v>
      </c>
      <c r="H68" s="33">
        <v>45289</v>
      </c>
      <c r="I68" s="3" t="s">
        <v>23</v>
      </c>
    </row>
    <row r="69" spans="1:9" s="5" customFormat="1" ht="25.5" customHeight="1" x14ac:dyDescent="0.25">
      <c r="A69" s="9">
        <v>67</v>
      </c>
      <c r="B69" s="2" t="s">
        <v>152</v>
      </c>
      <c r="C69" s="2" t="s">
        <v>153</v>
      </c>
      <c r="D69" s="13" t="s">
        <v>32</v>
      </c>
      <c r="E69" s="10">
        <v>406</v>
      </c>
      <c r="F69" s="11">
        <v>64</v>
      </c>
      <c r="G69" s="9">
        <v>2</v>
      </c>
      <c r="H69" s="33">
        <v>45254</v>
      </c>
      <c r="I69" s="3" t="s">
        <v>25</v>
      </c>
    </row>
    <row r="70" spans="1:9" s="5" customFormat="1" ht="25.5" customHeight="1" x14ac:dyDescent="0.25">
      <c r="A70" s="9">
        <v>68</v>
      </c>
      <c r="B70" s="2" t="s">
        <v>202</v>
      </c>
      <c r="C70" s="16" t="s">
        <v>203</v>
      </c>
      <c r="D70" s="13" t="s">
        <v>29</v>
      </c>
      <c r="E70" s="10">
        <v>350</v>
      </c>
      <c r="F70" s="11">
        <v>68</v>
      </c>
      <c r="G70" s="9">
        <v>1</v>
      </c>
      <c r="H70" s="33">
        <v>45282</v>
      </c>
      <c r="I70" s="3" t="s">
        <v>16</v>
      </c>
    </row>
    <row r="71" spans="1:9" s="5" customFormat="1" ht="25.5" customHeight="1" x14ac:dyDescent="0.25">
      <c r="A71" s="9">
        <v>69</v>
      </c>
      <c r="B71" s="2" t="s">
        <v>232</v>
      </c>
      <c r="C71" s="2" t="s">
        <v>437</v>
      </c>
      <c r="D71" s="13" t="s">
        <v>18</v>
      </c>
      <c r="E71" s="10">
        <v>348</v>
      </c>
      <c r="F71" s="11">
        <v>77</v>
      </c>
      <c r="G71" s="9">
        <v>2</v>
      </c>
      <c r="H71" s="33">
        <v>45303</v>
      </c>
      <c r="I71" s="3" t="s">
        <v>50</v>
      </c>
    </row>
    <row r="72" spans="1:9" s="5" customFormat="1" ht="25.5" customHeight="1" x14ac:dyDescent="0.25">
      <c r="A72" s="9">
        <v>70</v>
      </c>
      <c r="B72" s="2" t="s">
        <v>27</v>
      </c>
      <c r="C72" s="2" t="s">
        <v>28</v>
      </c>
      <c r="D72" s="13" t="s">
        <v>18</v>
      </c>
      <c r="E72" s="10">
        <v>340.37</v>
      </c>
      <c r="F72" s="11">
        <v>116</v>
      </c>
      <c r="G72" s="9">
        <v>1</v>
      </c>
      <c r="H72" s="33">
        <v>44602</v>
      </c>
      <c r="I72" s="3" t="s">
        <v>23</v>
      </c>
    </row>
    <row r="73" spans="1:9" s="5" customFormat="1" ht="25.5" customHeight="1" x14ac:dyDescent="0.25">
      <c r="A73" s="9">
        <v>71</v>
      </c>
      <c r="B73" s="68" t="s">
        <v>280</v>
      </c>
      <c r="C73" s="68" t="s">
        <v>281</v>
      </c>
      <c r="D73" s="69" t="s">
        <v>10</v>
      </c>
      <c r="E73" s="10">
        <v>280</v>
      </c>
      <c r="F73" s="11">
        <v>70</v>
      </c>
      <c r="G73" s="9">
        <v>1</v>
      </c>
      <c r="H73" s="33">
        <v>43385</v>
      </c>
      <c r="I73" s="70" t="s">
        <v>14</v>
      </c>
    </row>
    <row r="74" spans="1:9" s="5" customFormat="1" ht="25.5" customHeight="1" x14ac:dyDescent="0.25">
      <c r="A74" s="9">
        <v>72</v>
      </c>
      <c r="B74" s="2" t="s">
        <v>233</v>
      </c>
      <c r="C74" s="2" t="s">
        <v>221</v>
      </c>
      <c r="D74" s="13" t="s">
        <v>29</v>
      </c>
      <c r="E74" s="10">
        <v>277</v>
      </c>
      <c r="F74" s="11">
        <v>92</v>
      </c>
      <c r="G74" s="9">
        <v>2</v>
      </c>
      <c r="H74" s="33">
        <v>45317</v>
      </c>
      <c r="I74" s="3" t="s">
        <v>236</v>
      </c>
    </row>
    <row r="75" spans="1:9" s="5" customFormat="1" ht="25.5" customHeight="1" x14ac:dyDescent="0.25">
      <c r="A75" s="9">
        <v>73</v>
      </c>
      <c r="B75" s="71" t="s">
        <v>282</v>
      </c>
      <c r="C75" s="68" t="s">
        <v>282</v>
      </c>
      <c r="D75" s="69" t="s">
        <v>10</v>
      </c>
      <c r="E75" s="10">
        <v>222</v>
      </c>
      <c r="F75" s="11">
        <v>49</v>
      </c>
      <c r="G75" s="9">
        <v>2</v>
      </c>
      <c r="H75" s="33">
        <v>44974</v>
      </c>
      <c r="I75" s="70" t="s">
        <v>14</v>
      </c>
    </row>
    <row r="76" spans="1:9" s="5" customFormat="1" ht="25.5" customHeight="1" x14ac:dyDescent="0.25">
      <c r="A76" s="9">
        <v>74</v>
      </c>
      <c r="B76" s="2" t="s">
        <v>325</v>
      </c>
      <c r="C76" s="2" t="s">
        <v>326</v>
      </c>
      <c r="D76" s="13" t="s">
        <v>327</v>
      </c>
      <c r="E76" s="10">
        <v>208</v>
      </c>
      <c r="F76" s="11">
        <v>33</v>
      </c>
      <c r="G76" s="9">
        <v>1</v>
      </c>
      <c r="H76" s="33">
        <v>45012</v>
      </c>
      <c r="I76" s="3" t="s">
        <v>16</v>
      </c>
    </row>
    <row r="77" spans="1:9" s="5" customFormat="1" ht="25.5" customHeight="1" x14ac:dyDescent="0.25">
      <c r="A77" s="9">
        <v>75</v>
      </c>
      <c r="B77" s="2" t="s">
        <v>31</v>
      </c>
      <c r="C77" s="2" t="s">
        <v>31</v>
      </c>
      <c r="D77" s="13" t="s">
        <v>10</v>
      </c>
      <c r="E77" s="10">
        <v>189</v>
      </c>
      <c r="F77" s="11">
        <v>57</v>
      </c>
      <c r="G77" s="9">
        <v>2</v>
      </c>
      <c r="H77" s="33">
        <v>44659</v>
      </c>
      <c r="I77" s="3" t="s">
        <v>14</v>
      </c>
    </row>
    <row r="78" spans="1:9" s="5" customFormat="1" ht="25.5" customHeight="1" x14ac:dyDescent="0.25">
      <c r="A78" s="9">
        <v>76</v>
      </c>
      <c r="B78" s="2" t="s">
        <v>134</v>
      </c>
      <c r="C78" s="2" t="s">
        <v>135</v>
      </c>
      <c r="D78" s="13" t="s">
        <v>136</v>
      </c>
      <c r="E78" s="10">
        <v>172.4</v>
      </c>
      <c r="F78" s="11">
        <v>24</v>
      </c>
      <c r="G78" s="9">
        <v>1</v>
      </c>
      <c r="H78" s="33">
        <v>45219</v>
      </c>
      <c r="I78" s="3" t="s">
        <v>137</v>
      </c>
    </row>
    <row r="79" spans="1:9" s="5" customFormat="1" ht="25.5" customHeight="1" x14ac:dyDescent="0.25">
      <c r="A79" s="9">
        <v>77</v>
      </c>
      <c r="B79" s="2" t="s">
        <v>180</v>
      </c>
      <c r="C79" s="2" t="s">
        <v>180</v>
      </c>
      <c r="D79" s="13" t="s">
        <v>182</v>
      </c>
      <c r="E79" s="10">
        <v>120</v>
      </c>
      <c r="F79" s="11">
        <v>30</v>
      </c>
      <c r="G79" s="9">
        <v>1</v>
      </c>
      <c r="H79" s="33">
        <v>45268</v>
      </c>
      <c r="I79" s="3" t="s">
        <v>181</v>
      </c>
    </row>
    <row r="80" spans="1:9" s="5" customFormat="1" ht="25.5" customHeight="1" x14ac:dyDescent="0.25">
      <c r="A80" s="9">
        <v>78</v>
      </c>
      <c r="B80" s="2" t="s">
        <v>119</v>
      </c>
      <c r="C80" s="2" t="s">
        <v>119</v>
      </c>
      <c r="D80" s="13" t="s">
        <v>120</v>
      </c>
      <c r="E80" s="10">
        <v>101</v>
      </c>
      <c r="F80" s="11">
        <v>30</v>
      </c>
      <c r="G80" s="9">
        <v>1</v>
      </c>
      <c r="H80" s="33">
        <v>45121</v>
      </c>
      <c r="I80" s="3" t="s">
        <v>14</v>
      </c>
    </row>
    <row r="81" spans="1:9" s="5" customFormat="1" ht="25.5" customHeight="1" x14ac:dyDescent="0.25">
      <c r="A81" s="9">
        <v>79</v>
      </c>
      <c r="B81" s="2" t="s">
        <v>328</v>
      </c>
      <c r="C81" s="2" t="s">
        <v>329</v>
      </c>
      <c r="D81" s="13" t="s">
        <v>8</v>
      </c>
      <c r="E81" s="10">
        <v>100</v>
      </c>
      <c r="F81" s="11">
        <v>24</v>
      </c>
      <c r="G81" s="9">
        <v>1</v>
      </c>
      <c r="H81" s="33">
        <v>44967</v>
      </c>
      <c r="I81" s="3" t="s">
        <v>16</v>
      </c>
    </row>
    <row r="82" spans="1:9" s="5" customFormat="1" ht="25.5" customHeight="1" x14ac:dyDescent="0.25">
      <c r="A82" s="9">
        <v>80</v>
      </c>
      <c r="B82" s="2" t="s">
        <v>175</v>
      </c>
      <c r="C82" s="2" t="s">
        <v>176</v>
      </c>
      <c r="D82" s="13" t="s">
        <v>177</v>
      </c>
      <c r="E82" s="10">
        <v>90</v>
      </c>
      <c r="F82" s="11">
        <v>23</v>
      </c>
      <c r="G82" s="9">
        <v>1</v>
      </c>
      <c r="H82" s="33">
        <v>45275</v>
      </c>
      <c r="I82" s="3" t="s">
        <v>30</v>
      </c>
    </row>
    <row r="83" spans="1:9" s="5" customFormat="1" ht="25.5" customHeight="1" x14ac:dyDescent="0.25">
      <c r="A83" s="9">
        <v>81</v>
      </c>
      <c r="B83" s="2" t="s">
        <v>150</v>
      </c>
      <c r="C83" s="2" t="s">
        <v>150</v>
      </c>
      <c r="D83" s="13" t="s">
        <v>183</v>
      </c>
      <c r="E83" s="10">
        <v>78</v>
      </c>
      <c r="F83" s="11">
        <v>15</v>
      </c>
      <c r="G83" s="9">
        <v>1</v>
      </c>
      <c r="H83" s="33">
        <v>45259</v>
      </c>
      <c r="I83" s="3" t="s">
        <v>151</v>
      </c>
    </row>
    <row r="84" spans="1:9" s="5" customFormat="1" ht="25.5" customHeight="1" x14ac:dyDescent="0.25">
      <c r="A84" s="9">
        <v>82</v>
      </c>
      <c r="B84" s="68" t="s">
        <v>303</v>
      </c>
      <c r="C84" s="68" t="s">
        <v>304</v>
      </c>
      <c r="D84" s="69" t="s">
        <v>8</v>
      </c>
      <c r="E84" s="10">
        <v>78</v>
      </c>
      <c r="F84" s="11">
        <v>19</v>
      </c>
      <c r="G84" s="9">
        <v>1</v>
      </c>
      <c r="H84" s="33">
        <v>44400</v>
      </c>
      <c r="I84" s="70" t="s">
        <v>9</v>
      </c>
    </row>
    <row r="85" spans="1:9" s="5" customFormat="1" ht="25.5" customHeight="1" x14ac:dyDescent="0.25">
      <c r="A85" s="9">
        <v>83</v>
      </c>
      <c r="B85" s="2" t="s">
        <v>172</v>
      </c>
      <c r="C85" s="2" t="s">
        <v>173</v>
      </c>
      <c r="D85" s="13" t="s">
        <v>174</v>
      </c>
      <c r="E85" s="10">
        <v>58.990000000000009</v>
      </c>
      <c r="F85" s="11">
        <v>20</v>
      </c>
      <c r="G85" s="9">
        <v>1</v>
      </c>
      <c r="H85" s="33">
        <v>45282</v>
      </c>
      <c r="I85" s="3" t="s">
        <v>30</v>
      </c>
    </row>
    <row r="86" spans="1:9" s="5" customFormat="1" ht="25.5" customHeight="1" x14ac:dyDescent="0.25">
      <c r="A86" s="9">
        <v>84</v>
      </c>
      <c r="B86" s="2" t="s">
        <v>315</v>
      </c>
      <c r="C86" s="2" t="s">
        <v>316</v>
      </c>
      <c r="D86" s="13" t="s">
        <v>317</v>
      </c>
      <c r="E86" s="10">
        <v>57</v>
      </c>
      <c r="F86" s="11">
        <v>10</v>
      </c>
      <c r="G86" s="9">
        <v>1</v>
      </c>
      <c r="H86" s="33">
        <v>45012</v>
      </c>
      <c r="I86" s="3" t="s">
        <v>16</v>
      </c>
    </row>
    <row r="87" spans="1:9" s="5" customFormat="1" ht="25.5" customHeight="1" x14ac:dyDescent="0.25">
      <c r="A87" s="9">
        <v>85</v>
      </c>
      <c r="B87" s="2" t="s">
        <v>247</v>
      </c>
      <c r="C87" s="2" t="s">
        <v>248</v>
      </c>
      <c r="D87" s="13" t="s">
        <v>20</v>
      </c>
      <c r="E87" s="10">
        <v>31.08</v>
      </c>
      <c r="F87" s="11">
        <v>4</v>
      </c>
      <c r="G87" s="9">
        <v>1</v>
      </c>
      <c r="H87" s="33">
        <v>45296</v>
      </c>
      <c r="I87" s="43" t="s">
        <v>11</v>
      </c>
    </row>
    <row r="88" spans="1:9" s="5" customFormat="1" ht="25.5" customHeight="1" x14ac:dyDescent="0.25">
      <c r="A88" s="9">
        <v>86</v>
      </c>
      <c r="B88" s="2" t="s">
        <v>121</v>
      </c>
      <c r="C88" s="2" t="s">
        <v>122</v>
      </c>
      <c r="D88" s="13" t="s">
        <v>20</v>
      </c>
      <c r="E88" s="10">
        <v>17.5</v>
      </c>
      <c r="F88" s="11">
        <v>3</v>
      </c>
      <c r="G88" s="11">
        <v>1</v>
      </c>
      <c r="H88" s="33">
        <v>45128</v>
      </c>
      <c r="I88" s="3" t="s">
        <v>11</v>
      </c>
    </row>
    <row r="89" spans="1:9" s="5" customFormat="1" ht="25.5" customHeight="1" x14ac:dyDescent="0.25">
      <c r="A89" s="9">
        <v>87</v>
      </c>
      <c r="B89" s="2" t="s">
        <v>253</v>
      </c>
      <c r="C89" s="2" t="s">
        <v>252</v>
      </c>
      <c r="D89" s="13" t="s">
        <v>132</v>
      </c>
      <c r="E89" s="10">
        <v>8</v>
      </c>
      <c r="F89" s="11">
        <v>2</v>
      </c>
      <c r="G89" s="9">
        <v>1</v>
      </c>
      <c r="H89" s="33">
        <v>45296</v>
      </c>
      <c r="I89" s="3" t="s">
        <v>22</v>
      </c>
    </row>
    <row r="90" spans="1:9" s="5" customFormat="1" ht="25.5" customHeight="1" thickBot="1" x14ac:dyDescent="0.3">
      <c r="A90" s="34"/>
      <c r="B90" s="48"/>
      <c r="C90" s="48"/>
      <c r="D90" s="28"/>
      <c r="E90" s="14"/>
      <c r="F90" s="15"/>
      <c r="G90" s="17"/>
      <c r="H90" s="17"/>
      <c r="I90" s="18"/>
    </row>
    <row r="91" spans="1:9" s="5" customFormat="1" ht="25.5" customHeight="1" thickBot="1" x14ac:dyDescent="0.3">
      <c r="A91" s="34"/>
      <c r="B91" s="19"/>
      <c r="C91" s="19"/>
      <c r="D91" s="35"/>
      <c r="E91" s="41">
        <f>SUM(E3:E90)</f>
        <v>2480651.0042682928</v>
      </c>
      <c r="F91" s="49">
        <f>SUM(F3:F90)</f>
        <v>384695</v>
      </c>
      <c r="G91" s="34"/>
      <c r="H91" s="38"/>
      <c r="I91" s="18"/>
    </row>
    <row r="92" spans="1:9" s="5" customFormat="1" ht="25.5" customHeight="1" x14ac:dyDescent="0.25">
      <c r="A92" s="34"/>
      <c r="B92" s="19"/>
      <c r="C92" s="19"/>
      <c r="D92" s="35"/>
      <c r="E92" s="36"/>
      <c r="F92" s="37"/>
      <c r="G92" s="34"/>
      <c r="H92" s="38"/>
      <c r="I92" s="18"/>
    </row>
    <row r="93" spans="1:9" s="57" customFormat="1" ht="25.5" hidden="1" customHeight="1" x14ac:dyDescent="0.25">
      <c r="A93" s="50"/>
      <c r="B93" s="51"/>
      <c r="C93" s="51"/>
      <c r="D93" s="52"/>
      <c r="E93" s="53" t="s">
        <v>205</v>
      </c>
      <c r="F93" s="54"/>
      <c r="G93" s="50"/>
      <c r="H93" s="55"/>
      <c r="I93" s="56"/>
    </row>
    <row r="94" spans="1:9" s="57" customFormat="1" ht="25.5" hidden="1" customHeight="1" x14ac:dyDescent="0.25">
      <c r="A94" s="58"/>
      <c r="B94" s="59"/>
      <c r="C94" s="59"/>
      <c r="D94" s="56"/>
      <c r="E94" s="60"/>
      <c r="F94" s="61"/>
      <c r="G94" s="58"/>
      <c r="H94" s="62"/>
      <c r="I94" s="56"/>
    </row>
    <row r="95" spans="1:9" s="57" customFormat="1" ht="25.5" hidden="1" customHeight="1" x14ac:dyDescent="0.25">
      <c r="B95" s="63"/>
      <c r="C95" s="63"/>
      <c r="D95" s="64"/>
      <c r="E95" s="53"/>
      <c r="F95" s="65"/>
      <c r="H95" s="66"/>
      <c r="I95" s="63"/>
    </row>
    <row r="96" spans="1:9" s="57" customFormat="1" ht="25.5" hidden="1" customHeight="1" x14ac:dyDescent="0.25">
      <c r="B96" s="63"/>
      <c r="C96" s="63"/>
      <c r="D96" s="64"/>
      <c r="E96" s="53"/>
      <c r="F96" s="65"/>
      <c r="H96" s="66"/>
      <c r="I96" s="63"/>
    </row>
    <row r="97" spans="2:9" s="57" customFormat="1" ht="25.5" hidden="1" customHeight="1" x14ac:dyDescent="0.25">
      <c r="B97" s="63"/>
      <c r="C97" s="63"/>
      <c r="D97" s="64"/>
      <c r="E97" s="53"/>
      <c r="F97" s="65"/>
      <c r="H97" s="66"/>
      <c r="I97" s="63"/>
    </row>
    <row r="98" spans="2:9" s="57" customFormat="1" ht="25.5" hidden="1" customHeight="1" x14ac:dyDescent="0.25">
      <c r="B98" s="63"/>
      <c r="C98" s="63"/>
      <c r="D98" s="64"/>
      <c r="E98" s="53"/>
      <c r="F98" s="65"/>
      <c r="H98" s="66"/>
      <c r="I98" s="63"/>
    </row>
    <row r="99" spans="2:9" s="57" customFormat="1" ht="25.5" hidden="1" customHeight="1" x14ac:dyDescent="0.25">
      <c r="B99" s="63"/>
      <c r="C99" s="63"/>
      <c r="D99" s="64"/>
      <c r="E99" s="53"/>
      <c r="F99" s="65"/>
      <c r="H99" s="66"/>
      <c r="I99" s="63"/>
    </row>
    <row r="100" spans="2:9" s="57" customFormat="1" ht="25.5" hidden="1" customHeight="1" x14ac:dyDescent="0.25">
      <c r="B100" s="63"/>
      <c r="C100" s="63"/>
      <c r="D100" s="64"/>
      <c r="E100" s="53"/>
      <c r="F100" s="65"/>
      <c r="H100" s="66"/>
      <c r="I100" s="63"/>
    </row>
    <row r="101" spans="2:9" s="57" customFormat="1" ht="25.5" hidden="1" customHeight="1" x14ac:dyDescent="0.25">
      <c r="B101" s="63"/>
      <c r="C101" s="63"/>
      <c r="D101" s="64"/>
      <c r="E101" s="53"/>
      <c r="F101" s="65"/>
      <c r="H101" s="66"/>
      <c r="I101" s="63"/>
    </row>
    <row r="102" spans="2:9" s="57" customFormat="1" ht="25.5" hidden="1" customHeight="1" x14ac:dyDescent="0.25">
      <c r="B102" s="63"/>
      <c r="C102" s="63"/>
      <c r="D102" s="64"/>
      <c r="E102" s="53"/>
      <c r="F102" s="65"/>
      <c r="H102" s="66"/>
      <c r="I102" s="63"/>
    </row>
    <row r="103" spans="2:9" s="57" customFormat="1" ht="25.5" hidden="1" customHeight="1" x14ac:dyDescent="0.25">
      <c r="B103" s="63"/>
      <c r="C103" s="63"/>
      <c r="D103" s="64"/>
      <c r="E103" s="53"/>
      <c r="F103" s="65"/>
      <c r="H103" s="66"/>
      <c r="I103" s="63"/>
    </row>
    <row r="104" spans="2:9" s="57" customFormat="1" ht="25.5" hidden="1" customHeight="1" x14ac:dyDescent="0.25">
      <c r="B104" s="63"/>
      <c r="C104" s="63"/>
      <c r="D104" s="64"/>
      <c r="E104" s="53"/>
      <c r="F104" s="65"/>
      <c r="H104" s="66"/>
      <c r="I104" s="63"/>
    </row>
    <row r="105" spans="2:9" s="57" customFormat="1" ht="25.5" hidden="1" customHeight="1" x14ac:dyDescent="0.25">
      <c r="B105" s="63"/>
      <c r="C105" s="63"/>
      <c r="D105" s="64"/>
      <c r="E105" s="53"/>
      <c r="F105" s="65"/>
      <c r="H105" s="66"/>
      <c r="I105" s="63"/>
    </row>
    <row r="106" spans="2:9" s="57" customFormat="1" ht="25.5" hidden="1" customHeight="1" x14ac:dyDescent="0.25">
      <c r="B106" s="63"/>
      <c r="C106" s="63"/>
      <c r="D106" s="64"/>
      <c r="E106" s="53"/>
      <c r="F106" s="65"/>
      <c r="H106" s="66"/>
      <c r="I106" s="63"/>
    </row>
    <row r="107" spans="2:9" s="57" customFormat="1" ht="25.5" hidden="1" customHeight="1" x14ac:dyDescent="0.25">
      <c r="B107" s="63"/>
      <c r="C107" s="63"/>
      <c r="D107" s="64"/>
      <c r="E107" s="53"/>
      <c r="F107" s="65"/>
      <c r="H107" s="66"/>
      <c r="I107" s="63"/>
    </row>
    <row r="108" spans="2:9" s="57" customFormat="1" ht="25.5" hidden="1" customHeight="1" x14ac:dyDescent="0.25">
      <c r="B108" s="63"/>
      <c r="C108" s="63"/>
      <c r="D108" s="64"/>
      <c r="E108" s="53"/>
      <c r="F108" s="65"/>
      <c r="H108" s="66"/>
      <c r="I108" s="63"/>
    </row>
    <row r="109" spans="2:9" s="57" customFormat="1" ht="25.5" hidden="1" customHeight="1" x14ac:dyDescent="0.25">
      <c r="B109" s="63"/>
      <c r="C109" s="63"/>
      <c r="D109" s="64"/>
      <c r="E109" s="53"/>
      <c r="F109" s="65"/>
      <c r="H109" s="66"/>
      <c r="I109" s="63"/>
    </row>
    <row r="110" spans="2:9" s="5" customFormat="1" ht="25.5" hidden="1" customHeight="1" x14ac:dyDescent="0.25">
      <c r="B110" s="6"/>
      <c r="C110" s="6"/>
      <c r="D110" s="12"/>
      <c r="E110" s="7"/>
      <c r="F110" s="8"/>
      <c r="H110" s="32"/>
      <c r="I110" s="6"/>
    </row>
    <row r="111" spans="2:9" s="5" customFormat="1" ht="25.5" hidden="1" customHeight="1" x14ac:dyDescent="0.25">
      <c r="B111" s="6"/>
      <c r="C111" s="6"/>
      <c r="D111" s="12"/>
      <c r="E111" s="7"/>
      <c r="F111" s="8"/>
      <c r="H111" s="32"/>
      <c r="I111" s="6"/>
    </row>
    <row r="112" spans="2:9" s="5" customFormat="1" ht="25.5" hidden="1" customHeight="1" x14ac:dyDescent="0.25">
      <c r="B112" s="6"/>
      <c r="C112" s="6"/>
      <c r="D112" s="12"/>
      <c r="E112" s="7"/>
      <c r="F112" s="8"/>
      <c r="H112" s="32"/>
      <c r="I112" s="6"/>
    </row>
    <row r="113" spans="2:9" s="5" customFormat="1" ht="25.5" hidden="1" customHeight="1" x14ac:dyDescent="0.25">
      <c r="B113" s="6"/>
      <c r="C113" s="6"/>
      <c r="D113" s="12"/>
      <c r="E113" s="7"/>
      <c r="F113" s="8"/>
      <c r="H113" s="32"/>
      <c r="I113" s="6"/>
    </row>
    <row r="114" spans="2:9" s="5" customFormat="1" ht="25.5" hidden="1" customHeight="1" x14ac:dyDescent="0.25">
      <c r="B114" s="6"/>
      <c r="C114" s="6"/>
      <c r="D114" s="12"/>
      <c r="E114" s="7"/>
      <c r="F114" s="8"/>
      <c r="H114" s="32"/>
      <c r="I114" s="6"/>
    </row>
    <row r="115" spans="2:9" s="5" customFormat="1" ht="25.5" hidden="1" customHeight="1" x14ac:dyDescent="0.25">
      <c r="B115" s="6"/>
      <c r="C115" s="6"/>
      <c r="D115" s="12"/>
      <c r="E115" s="7"/>
      <c r="F115" s="8"/>
      <c r="H115" s="32"/>
      <c r="I115" s="6"/>
    </row>
    <row r="116" spans="2:9" s="5" customFormat="1" ht="25.5" hidden="1" customHeight="1" x14ac:dyDescent="0.25">
      <c r="B116" s="6"/>
      <c r="C116" s="6"/>
      <c r="D116" s="12"/>
      <c r="E116" s="7"/>
      <c r="F116" s="8"/>
      <c r="H116" s="32"/>
      <c r="I116" s="6"/>
    </row>
    <row r="117" spans="2:9" s="5" customFormat="1" ht="25.5" hidden="1" customHeight="1" x14ac:dyDescent="0.25">
      <c r="B117" s="6"/>
      <c r="C117" s="6"/>
      <c r="D117" s="12"/>
      <c r="E117" s="7"/>
      <c r="F117" s="8"/>
      <c r="H117" s="32"/>
      <c r="I117" s="6"/>
    </row>
    <row r="118" spans="2:9" s="5" customFormat="1" ht="25.5" hidden="1" customHeight="1" x14ac:dyDescent="0.25">
      <c r="B118" s="6"/>
      <c r="C118" s="6"/>
      <c r="D118" s="12"/>
      <c r="E118" s="7"/>
      <c r="F118" s="8"/>
      <c r="H118" s="32"/>
      <c r="I118" s="6"/>
    </row>
    <row r="119" spans="2:9" s="5" customFormat="1" ht="25.5" hidden="1" customHeight="1" x14ac:dyDescent="0.25">
      <c r="B119" s="6"/>
      <c r="C119" s="6"/>
      <c r="D119" s="12"/>
      <c r="E119" s="7"/>
      <c r="F119" s="8"/>
      <c r="H119" s="32"/>
      <c r="I119" s="6"/>
    </row>
    <row r="120" spans="2:9" s="5" customFormat="1" ht="25.5" hidden="1" customHeight="1" x14ac:dyDescent="0.25">
      <c r="B120" s="6"/>
      <c r="C120" s="6"/>
      <c r="D120" s="12"/>
      <c r="E120" s="7"/>
      <c r="F120" s="8"/>
      <c r="H120" s="32"/>
      <c r="I120" s="6"/>
    </row>
    <row r="121" spans="2:9" s="5" customFormat="1" ht="25.5" hidden="1" customHeight="1" x14ac:dyDescent="0.25">
      <c r="B121" s="6"/>
      <c r="C121" s="6"/>
      <c r="D121" s="12"/>
      <c r="E121" s="7"/>
      <c r="F121" s="8"/>
      <c r="H121" s="32"/>
      <c r="I121" s="6"/>
    </row>
    <row r="122" spans="2:9" s="5" customFormat="1" ht="25.5" hidden="1" customHeight="1" x14ac:dyDescent="0.25">
      <c r="B122" s="6"/>
      <c r="C122" s="6"/>
      <c r="D122" s="12"/>
      <c r="E122" s="7"/>
      <c r="F122" s="8"/>
      <c r="H122" s="32"/>
      <c r="I122" s="6"/>
    </row>
    <row r="123" spans="2:9" s="5" customFormat="1" ht="25.5" hidden="1" customHeight="1" x14ac:dyDescent="0.25">
      <c r="B123" s="6"/>
      <c r="C123" s="6"/>
      <c r="D123" s="12"/>
      <c r="E123" s="7"/>
      <c r="F123" s="8"/>
      <c r="H123" s="32"/>
      <c r="I123" s="6"/>
    </row>
    <row r="124" spans="2:9" s="5" customFormat="1" ht="25.5" hidden="1" customHeight="1" x14ac:dyDescent="0.25">
      <c r="B124" s="6"/>
      <c r="C124" s="6"/>
      <c r="D124" s="12"/>
      <c r="E124" s="7"/>
      <c r="F124" s="8"/>
      <c r="H124" s="32"/>
      <c r="I124" s="6"/>
    </row>
    <row r="125" spans="2:9" s="5" customFormat="1" ht="25.5" hidden="1" customHeight="1" x14ac:dyDescent="0.25">
      <c r="B125" s="6"/>
      <c r="C125" s="6"/>
      <c r="D125" s="12"/>
      <c r="E125" s="7"/>
      <c r="F125" s="8"/>
      <c r="H125" s="32"/>
      <c r="I125" s="6"/>
    </row>
    <row r="126" spans="2:9" s="5" customFormat="1" ht="25.5" hidden="1" customHeight="1" x14ac:dyDescent="0.25">
      <c r="B126" s="6"/>
      <c r="C126" s="6"/>
      <c r="D126" s="12"/>
      <c r="E126" s="7"/>
      <c r="F126" s="8"/>
      <c r="H126" s="32"/>
      <c r="I126" s="6"/>
    </row>
    <row r="127" spans="2:9" s="5" customFormat="1" ht="25.5" hidden="1" customHeight="1" x14ac:dyDescent="0.25">
      <c r="B127" s="6"/>
      <c r="C127" s="6"/>
      <c r="D127" s="12"/>
      <c r="E127" s="7"/>
      <c r="F127" s="8"/>
      <c r="H127" s="32"/>
      <c r="I127" s="6"/>
    </row>
    <row r="128" spans="2:9" s="5" customFormat="1" ht="25.5" hidden="1" customHeight="1" x14ac:dyDescent="0.25">
      <c r="B128" s="6"/>
      <c r="C128" s="6"/>
      <c r="D128" s="12"/>
      <c r="E128" s="7"/>
      <c r="F128" s="8"/>
      <c r="H128" s="32"/>
      <c r="I128" s="6"/>
    </row>
    <row r="129" spans="2:9" s="5" customFormat="1" ht="25.5" hidden="1" customHeight="1" x14ac:dyDescent="0.25">
      <c r="B129" s="6"/>
      <c r="C129" s="6"/>
      <c r="D129" s="12"/>
      <c r="E129" s="7"/>
      <c r="F129" s="8"/>
      <c r="H129" s="32"/>
      <c r="I129" s="6"/>
    </row>
    <row r="130" spans="2:9" s="5" customFormat="1" ht="25.5" hidden="1" customHeight="1" x14ac:dyDescent="0.25">
      <c r="B130" s="6"/>
      <c r="C130" s="6"/>
      <c r="D130" s="12"/>
      <c r="E130" s="7"/>
      <c r="F130" s="8"/>
      <c r="H130" s="32"/>
      <c r="I130" s="6"/>
    </row>
    <row r="131" spans="2:9" s="5" customFormat="1" ht="25.5" hidden="1" customHeight="1" x14ac:dyDescent="0.25">
      <c r="B131" s="6"/>
      <c r="C131" s="6"/>
      <c r="D131" s="12"/>
      <c r="E131" s="7"/>
      <c r="F131" s="8"/>
      <c r="H131" s="32"/>
      <c r="I131" s="6"/>
    </row>
    <row r="132" spans="2:9" s="5" customFormat="1" ht="25.5" hidden="1" customHeight="1" x14ac:dyDescent="0.25">
      <c r="B132" s="6"/>
      <c r="C132" s="6"/>
      <c r="D132" s="12"/>
      <c r="E132" s="7"/>
      <c r="F132" s="8"/>
      <c r="H132" s="32"/>
      <c r="I132" s="6"/>
    </row>
    <row r="133" spans="2:9" s="5" customFormat="1" ht="25.5" hidden="1" customHeight="1" x14ac:dyDescent="0.25">
      <c r="B133" s="6"/>
      <c r="C133" s="6"/>
      <c r="D133" s="12"/>
      <c r="E133" s="7"/>
      <c r="F133" s="8"/>
      <c r="H133" s="32"/>
      <c r="I133" s="6"/>
    </row>
    <row r="134" spans="2:9" s="5" customFormat="1" ht="25.5" hidden="1" customHeight="1" x14ac:dyDescent="0.25">
      <c r="B134" s="6"/>
      <c r="C134" s="6"/>
      <c r="D134" s="12"/>
      <c r="E134" s="7"/>
      <c r="F134" s="8"/>
      <c r="H134" s="32"/>
      <c r="I134" s="6"/>
    </row>
    <row r="135" spans="2:9" s="5" customFormat="1" ht="25.5" hidden="1" customHeight="1" x14ac:dyDescent="0.25">
      <c r="B135" s="6"/>
      <c r="C135" s="6"/>
      <c r="D135" s="12"/>
      <c r="E135" s="7"/>
      <c r="F135" s="8"/>
      <c r="H135" s="32"/>
      <c r="I135" s="6"/>
    </row>
    <row r="136" spans="2:9" s="5" customFormat="1" ht="25.5" hidden="1" customHeight="1" x14ac:dyDescent="0.25">
      <c r="B136" s="6"/>
      <c r="C136" s="6"/>
      <c r="D136" s="12"/>
      <c r="E136" s="7"/>
      <c r="F136" s="8"/>
      <c r="H136" s="32"/>
      <c r="I136" s="6"/>
    </row>
    <row r="137" spans="2:9" s="5" customFormat="1" ht="25.5" hidden="1" customHeight="1" x14ac:dyDescent="0.25">
      <c r="B137" s="6"/>
      <c r="C137" s="6"/>
      <c r="D137" s="12"/>
      <c r="E137" s="7"/>
      <c r="F137" s="8"/>
      <c r="H137" s="32"/>
      <c r="I137" s="6"/>
    </row>
    <row r="138" spans="2:9" s="5" customFormat="1" ht="25.5" hidden="1" customHeight="1" x14ac:dyDescent="0.25">
      <c r="B138" s="6"/>
      <c r="C138" s="6"/>
      <c r="D138" s="12"/>
      <c r="E138" s="7"/>
      <c r="F138" s="8"/>
      <c r="H138" s="32"/>
      <c r="I138" s="6"/>
    </row>
    <row r="139" spans="2:9" s="5" customFormat="1" ht="25.5" hidden="1" customHeight="1" x14ac:dyDescent="0.25">
      <c r="B139" s="6"/>
      <c r="C139" s="6"/>
      <c r="D139" s="12"/>
      <c r="E139" s="7"/>
      <c r="F139" s="8"/>
      <c r="H139" s="32"/>
      <c r="I139" s="6"/>
    </row>
    <row r="140" spans="2:9" s="5" customFormat="1" ht="25.5" hidden="1" customHeight="1" x14ac:dyDescent="0.25">
      <c r="B140" s="6"/>
      <c r="C140" s="6"/>
      <c r="D140" s="12"/>
      <c r="E140" s="7"/>
      <c r="F140" s="8"/>
      <c r="H140" s="32"/>
      <c r="I140" s="6"/>
    </row>
    <row r="141" spans="2:9" s="5" customFormat="1" ht="25.5" hidden="1" customHeight="1" x14ac:dyDescent="0.25">
      <c r="B141" s="6"/>
      <c r="C141" s="6"/>
      <c r="D141" s="12"/>
      <c r="E141" s="7"/>
      <c r="F141" s="8"/>
      <c r="H141" s="32"/>
      <c r="I141" s="6"/>
    </row>
    <row r="142" spans="2:9" s="5" customFormat="1" ht="25.5" hidden="1" customHeight="1" x14ac:dyDescent="0.25">
      <c r="B142" s="6"/>
      <c r="C142" s="6"/>
      <c r="D142" s="12"/>
      <c r="E142" s="7"/>
      <c r="F142" s="8"/>
      <c r="H142" s="32"/>
      <c r="I142" s="6"/>
    </row>
    <row r="143" spans="2:9" s="5" customFormat="1" ht="25.5" hidden="1" customHeight="1" x14ac:dyDescent="0.25">
      <c r="B143" s="6"/>
      <c r="C143" s="6"/>
      <c r="D143" s="12"/>
      <c r="E143" s="7"/>
      <c r="F143" s="8"/>
      <c r="H143" s="32"/>
      <c r="I143" s="6"/>
    </row>
    <row r="144" spans="2:9" s="5" customFormat="1" ht="25.5" hidden="1" customHeight="1" x14ac:dyDescent="0.25">
      <c r="B144" s="6"/>
      <c r="C144" s="6"/>
      <c r="D144" s="12"/>
      <c r="E144" s="7"/>
      <c r="F144" s="8"/>
      <c r="H144" s="32"/>
      <c r="I144" s="6"/>
    </row>
    <row r="145" spans="2:9" s="5" customFormat="1" ht="25.5" hidden="1" customHeight="1" x14ac:dyDescent="0.25">
      <c r="B145" s="6"/>
      <c r="C145" s="6"/>
      <c r="D145" s="12"/>
      <c r="E145" s="7"/>
      <c r="F145" s="8"/>
      <c r="H145" s="32"/>
      <c r="I145" s="6"/>
    </row>
    <row r="146" spans="2:9" s="5" customFormat="1" ht="25.5" hidden="1" customHeight="1" x14ac:dyDescent="0.25">
      <c r="B146" s="6"/>
      <c r="C146" s="6"/>
      <c r="D146" s="12"/>
      <c r="E146" s="7"/>
      <c r="F146" s="8"/>
      <c r="H146" s="32"/>
      <c r="I146" s="6"/>
    </row>
    <row r="147" spans="2:9" s="5" customFormat="1" ht="25.5" hidden="1" customHeight="1" x14ac:dyDescent="0.25">
      <c r="B147" s="6"/>
      <c r="C147" s="6"/>
      <c r="D147" s="12"/>
      <c r="E147" s="7"/>
      <c r="F147" s="8"/>
      <c r="H147" s="32"/>
      <c r="I147" s="6"/>
    </row>
    <row r="148" spans="2:9" s="5" customFormat="1" ht="25.5" hidden="1" customHeight="1" x14ac:dyDescent="0.25">
      <c r="B148" s="6"/>
      <c r="C148" s="6"/>
      <c r="D148" s="12"/>
      <c r="E148" s="7"/>
      <c r="F148" s="8"/>
      <c r="H148" s="32"/>
      <c r="I148" s="6"/>
    </row>
    <row r="149" spans="2:9" s="5" customFormat="1" ht="25.5" hidden="1" customHeight="1" x14ac:dyDescent="0.25">
      <c r="B149" s="6"/>
      <c r="C149" s="6"/>
      <c r="D149" s="12"/>
      <c r="E149" s="7"/>
      <c r="F149" s="8"/>
      <c r="H149" s="32"/>
      <c r="I149" s="6"/>
    </row>
    <row r="150" spans="2:9" s="5" customFormat="1" ht="25.5" hidden="1" customHeight="1" x14ac:dyDescent="0.25">
      <c r="B150" s="6"/>
      <c r="C150" s="6"/>
      <c r="D150" s="12"/>
      <c r="E150" s="7"/>
      <c r="F150" s="8"/>
      <c r="H150" s="32"/>
      <c r="I150" s="6"/>
    </row>
    <row r="151" spans="2:9" s="5" customFormat="1" ht="25.5" hidden="1" customHeight="1" x14ac:dyDescent="0.25">
      <c r="B151" s="6"/>
      <c r="C151" s="6"/>
      <c r="D151" s="12"/>
      <c r="E151" s="7"/>
      <c r="F151" s="8"/>
      <c r="H151" s="32"/>
      <c r="I151" s="6"/>
    </row>
    <row r="152" spans="2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2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2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2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2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2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2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2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</sheetData>
  <mergeCells count="1">
    <mergeCell ref="A1:I1"/>
  </mergeCells>
  <conditionalFormatting sqref="B3:B89">
    <cfRule type="duplicateValues" dxfId="78" priority="1"/>
  </conditionalFormatting>
  <conditionalFormatting sqref="B11:B19 B21:B22 B3:B8">
    <cfRule type="duplicateValues" dxfId="77" priority="6"/>
  </conditionalFormatting>
  <conditionalFormatting sqref="B61:B89 B3:B59">
    <cfRule type="duplicateValues" dxfId="76" priority="56"/>
  </conditionalFormatting>
  <conditionalFormatting sqref="C22">
    <cfRule type="duplicateValues" dxfId="75" priority="5"/>
  </conditionalFormatting>
  <conditionalFormatting sqref="F12">
    <cfRule type="duplicateValues" dxfId="74" priority="4"/>
  </conditionalFormatting>
  <conditionalFormatting sqref="H2">
    <cfRule type="duplicateValues" dxfId="7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2C2E-7581-4E5F-B12B-1316673AA44A}">
  <dimension ref="A1:I161"/>
  <sheetViews>
    <sheetView topLeftCell="A23" zoomScale="75" zoomScaleNormal="75" workbookViewId="0">
      <selection activeCell="B33" sqref="B33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389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customFormat="1" ht="25.5" customHeight="1" x14ac:dyDescent="0.25">
      <c r="A3" s="9">
        <v>1</v>
      </c>
      <c r="B3" s="2" t="s">
        <v>277</v>
      </c>
      <c r="C3" s="2" t="s">
        <v>278</v>
      </c>
      <c r="D3" s="13" t="s">
        <v>49</v>
      </c>
      <c r="E3" s="10">
        <v>677900.93</v>
      </c>
      <c r="F3" s="11">
        <v>84204</v>
      </c>
      <c r="G3" s="9">
        <v>21</v>
      </c>
      <c r="H3" s="33">
        <v>45352</v>
      </c>
      <c r="I3" s="3" t="s">
        <v>13</v>
      </c>
    </row>
    <row r="4" spans="1:9" customFormat="1" ht="26.1" customHeight="1" x14ac:dyDescent="0.25">
      <c r="A4" s="9">
        <v>2</v>
      </c>
      <c r="B4" s="2" t="s">
        <v>417</v>
      </c>
      <c r="C4" s="2" t="s">
        <v>417</v>
      </c>
      <c r="D4" s="13" t="s">
        <v>8</v>
      </c>
      <c r="E4" s="10">
        <v>512707.22</v>
      </c>
      <c r="F4" s="11">
        <v>87593</v>
      </c>
      <c r="G4" s="9">
        <v>34</v>
      </c>
      <c r="H4" s="33">
        <v>45359</v>
      </c>
      <c r="I4" s="3" t="s">
        <v>11</v>
      </c>
    </row>
    <row r="5" spans="1:9" ht="26.1" customHeight="1" x14ac:dyDescent="0.25">
      <c r="A5" s="9">
        <v>3</v>
      </c>
      <c r="B5" s="2" t="s">
        <v>339</v>
      </c>
      <c r="C5" s="2" t="s">
        <v>339</v>
      </c>
      <c r="D5" s="13" t="s">
        <v>10</v>
      </c>
      <c r="E5" s="10">
        <v>114106.19999999995</v>
      </c>
      <c r="F5" s="11">
        <v>14310</v>
      </c>
      <c r="G5" s="9">
        <v>12</v>
      </c>
      <c r="H5" s="33">
        <v>45338</v>
      </c>
      <c r="I5" s="3" t="s">
        <v>340</v>
      </c>
    </row>
    <row r="6" spans="1:9" ht="26.1" customHeight="1" x14ac:dyDescent="0.25">
      <c r="A6" s="9">
        <v>4</v>
      </c>
      <c r="B6" s="2" t="s">
        <v>211</v>
      </c>
      <c r="C6" s="2" t="s">
        <v>211</v>
      </c>
      <c r="D6" s="13" t="s">
        <v>10</v>
      </c>
      <c r="E6" s="10">
        <v>74395.530000000028</v>
      </c>
      <c r="F6" s="11">
        <v>12221</v>
      </c>
      <c r="G6" s="9">
        <v>10</v>
      </c>
      <c r="H6" s="33">
        <v>45310</v>
      </c>
      <c r="I6" s="3" t="s">
        <v>235</v>
      </c>
    </row>
    <row r="7" spans="1:9" ht="26.1" customHeight="1" x14ac:dyDescent="0.25">
      <c r="A7" s="9">
        <v>5</v>
      </c>
      <c r="B7" s="2" t="s">
        <v>390</v>
      </c>
      <c r="C7" s="2" t="s">
        <v>391</v>
      </c>
      <c r="D7" s="13" t="s">
        <v>8</v>
      </c>
      <c r="E7" s="10">
        <v>45782.7</v>
      </c>
      <c r="F7" s="11">
        <v>7139</v>
      </c>
      <c r="G7" s="9">
        <v>16</v>
      </c>
      <c r="H7" s="33">
        <v>45366</v>
      </c>
      <c r="I7" s="3" t="s">
        <v>48</v>
      </c>
    </row>
    <row r="8" spans="1:9" ht="26.1" customHeight="1" x14ac:dyDescent="0.25">
      <c r="A8" s="9">
        <v>6</v>
      </c>
      <c r="B8" s="2" t="s">
        <v>392</v>
      </c>
      <c r="C8" s="2" t="s">
        <v>393</v>
      </c>
      <c r="D8" s="13" t="s">
        <v>8</v>
      </c>
      <c r="E8" s="10">
        <v>42000.95</v>
      </c>
      <c r="F8" s="11">
        <v>6366</v>
      </c>
      <c r="G8" s="9">
        <v>16</v>
      </c>
      <c r="H8" s="33">
        <v>45373</v>
      </c>
      <c r="I8" s="3" t="s">
        <v>394</v>
      </c>
    </row>
    <row r="9" spans="1:9" ht="25.5" customHeight="1" x14ac:dyDescent="0.25">
      <c r="A9" s="9">
        <v>7</v>
      </c>
      <c r="B9" s="2" t="s">
        <v>395</v>
      </c>
      <c r="C9" s="2" t="s">
        <v>396</v>
      </c>
      <c r="D9" s="13" t="s">
        <v>8</v>
      </c>
      <c r="E9" s="10">
        <v>40582.75</v>
      </c>
      <c r="F9" s="11">
        <v>5852</v>
      </c>
      <c r="G9" s="9">
        <v>14</v>
      </c>
      <c r="H9" s="33">
        <v>45359</v>
      </c>
      <c r="I9" s="3" t="s">
        <v>197</v>
      </c>
    </row>
    <row r="10" spans="1:9" ht="26.1" customHeight="1" x14ac:dyDescent="0.25">
      <c r="A10" s="9">
        <v>8</v>
      </c>
      <c r="B10" s="2" t="s">
        <v>267</v>
      </c>
      <c r="C10" s="2" t="s">
        <v>268</v>
      </c>
      <c r="D10" s="13" t="s">
        <v>21</v>
      </c>
      <c r="E10" s="10">
        <v>38548.639999999999</v>
      </c>
      <c r="F10" s="11">
        <v>7547</v>
      </c>
      <c r="G10" s="9">
        <v>17</v>
      </c>
      <c r="H10" s="33">
        <v>45345</v>
      </c>
      <c r="I10" s="3" t="s">
        <v>14</v>
      </c>
    </row>
    <row r="11" spans="1:9" ht="26.1" customHeight="1" x14ac:dyDescent="0.25">
      <c r="A11" s="9">
        <v>9</v>
      </c>
      <c r="B11" s="2" t="s">
        <v>222</v>
      </c>
      <c r="C11" s="2" t="s">
        <v>213</v>
      </c>
      <c r="D11" s="13" t="s">
        <v>291</v>
      </c>
      <c r="E11" s="10">
        <v>37756.15</v>
      </c>
      <c r="F11" s="11">
        <v>5251</v>
      </c>
      <c r="G11" s="9">
        <v>15</v>
      </c>
      <c r="H11" s="33">
        <v>45310</v>
      </c>
      <c r="I11" s="3" t="s">
        <v>9</v>
      </c>
    </row>
    <row r="12" spans="1:9" ht="26.1" customHeight="1" x14ac:dyDescent="0.25">
      <c r="A12" s="9">
        <v>10</v>
      </c>
      <c r="B12" s="2" t="s">
        <v>397</v>
      </c>
      <c r="C12" s="2" t="s">
        <v>398</v>
      </c>
      <c r="D12" s="13" t="s">
        <v>8</v>
      </c>
      <c r="E12" s="10">
        <v>35702.720000000001</v>
      </c>
      <c r="F12" s="11">
        <v>5206</v>
      </c>
      <c r="G12" s="9">
        <v>13</v>
      </c>
      <c r="H12" s="33">
        <v>45373</v>
      </c>
      <c r="I12" s="3" t="s">
        <v>48</v>
      </c>
    </row>
    <row r="13" spans="1:9" ht="26.1" customHeight="1" x14ac:dyDescent="0.25">
      <c r="A13" s="9">
        <v>11</v>
      </c>
      <c r="B13" s="2" t="s">
        <v>399</v>
      </c>
      <c r="C13" s="2" t="s">
        <v>400</v>
      </c>
      <c r="D13" s="13" t="s">
        <v>8</v>
      </c>
      <c r="E13" s="10">
        <v>33304.32</v>
      </c>
      <c r="F13" s="11">
        <v>4287</v>
      </c>
      <c r="G13" s="9">
        <v>15</v>
      </c>
      <c r="H13" s="33">
        <v>45380</v>
      </c>
      <c r="I13" s="3" t="s">
        <v>13</v>
      </c>
    </row>
    <row r="14" spans="1:9" customFormat="1" ht="26.1" customHeight="1" x14ac:dyDescent="0.25">
      <c r="A14" s="9">
        <v>12</v>
      </c>
      <c r="B14" s="74" t="s">
        <v>178</v>
      </c>
      <c r="C14" s="74" t="s">
        <v>178</v>
      </c>
      <c r="D14" s="75" t="s">
        <v>10</v>
      </c>
      <c r="E14" s="76">
        <v>24121</v>
      </c>
      <c r="F14" s="77">
        <v>3197</v>
      </c>
      <c r="G14" s="73" t="s">
        <v>464</v>
      </c>
      <c r="H14" s="78">
        <v>45289</v>
      </c>
      <c r="I14" s="79" t="s">
        <v>179</v>
      </c>
    </row>
    <row r="15" spans="1:9" ht="26.1" customHeight="1" x14ac:dyDescent="0.25">
      <c r="A15" s="9">
        <v>13</v>
      </c>
      <c r="B15" s="2" t="s">
        <v>442</v>
      </c>
      <c r="C15" s="2" t="s">
        <v>423</v>
      </c>
      <c r="D15" s="13" t="s">
        <v>21</v>
      </c>
      <c r="E15" s="10">
        <v>23424.31</v>
      </c>
      <c r="F15" s="11">
        <v>1759</v>
      </c>
      <c r="G15" s="9">
        <v>21</v>
      </c>
      <c r="H15" s="33">
        <v>45379</v>
      </c>
      <c r="I15" s="3" t="s">
        <v>16</v>
      </c>
    </row>
    <row r="16" spans="1:9" ht="26.1" customHeight="1" x14ac:dyDescent="0.25">
      <c r="A16" s="9">
        <v>14</v>
      </c>
      <c r="B16" s="2" t="s">
        <v>446</v>
      </c>
      <c r="C16" s="2" t="s">
        <v>427</v>
      </c>
      <c r="D16" s="13" t="s">
        <v>456</v>
      </c>
      <c r="E16" s="10">
        <v>22817.7</v>
      </c>
      <c r="F16" s="11">
        <v>1169</v>
      </c>
      <c r="G16" s="9">
        <v>10</v>
      </c>
      <c r="H16" s="33">
        <v>45379</v>
      </c>
      <c r="I16" s="3" t="s">
        <v>16</v>
      </c>
    </row>
    <row r="17" spans="1:9" customFormat="1" ht="25.5" customHeight="1" x14ac:dyDescent="0.25">
      <c r="A17" s="9">
        <v>15</v>
      </c>
      <c r="B17" s="2" t="s">
        <v>347</v>
      </c>
      <c r="C17" s="2" t="s">
        <v>347</v>
      </c>
      <c r="D17" s="13" t="s">
        <v>10</v>
      </c>
      <c r="E17" s="10">
        <v>22771.83</v>
      </c>
      <c r="F17" s="11">
        <v>3874</v>
      </c>
      <c r="G17" s="9">
        <v>13</v>
      </c>
      <c r="H17" s="33">
        <v>45352</v>
      </c>
      <c r="I17" s="3" t="s">
        <v>137</v>
      </c>
    </row>
    <row r="18" spans="1:9" ht="26.1" customHeight="1" x14ac:dyDescent="0.25">
      <c r="A18" s="9">
        <v>16</v>
      </c>
      <c r="B18" s="2" t="s">
        <v>401</v>
      </c>
      <c r="C18" s="2" t="s">
        <v>402</v>
      </c>
      <c r="D18" s="13" t="s">
        <v>8</v>
      </c>
      <c r="E18" s="10">
        <v>21906.17</v>
      </c>
      <c r="F18" s="11">
        <v>3375</v>
      </c>
      <c r="G18" s="9">
        <v>16</v>
      </c>
      <c r="H18" s="33">
        <v>45359</v>
      </c>
      <c r="I18" s="3" t="s">
        <v>48</v>
      </c>
    </row>
    <row r="19" spans="1:9" ht="25.5" customHeight="1" x14ac:dyDescent="0.25">
      <c r="A19" s="9">
        <v>17</v>
      </c>
      <c r="B19" s="2" t="s">
        <v>440</v>
      </c>
      <c r="C19" s="2" t="s">
        <v>435</v>
      </c>
      <c r="D19" s="13" t="s">
        <v>454</v>
      </c>
      <c r="E19" s="10">
        <v>19922.919999999998</v>
      </c>
      <c r="F19" s="11">
        <v>2935</v>
      </c>
      <c r="G19" s="9">
        <v>22</v>
      </c>
      <c r="H19" s="33">
        <v>45379</v>
      </c>
      <c r="I19" s="3" t="s">
        <v>16</v>
      </c>
    </row>
    <row r="20" spans="1:9" ht="26.1" customHeight="1" x14ac:dyDescent="0.25">
      <c r="A20" s="9">
        <v>18</v>
      </c>
      <c r="B20" s="2" t="s">
        <v>403</v>
      </c>
      <c r="C20" s="2" t="s">
        <v>404</v>
      </c>
      <c r="D20" s="13" t="s">
        <v>405</v>
      </c>
      <c r="E20" s="10">
        <v>19593.28</v>
      </c>
      <c r="F20" s="11">
        <v>3926</v>
      </c>
      <c r="G20" s="9">
        <v>16</v>
      </c>
      <c r="H20" s="33">
        <v>45373</v>
      </c>
      <c r="I20" s="3" t="s">
        <v>48</v>
      </c>
    </row>
    <row r="21" spans="1:9" customFormat="1" ht="26.1" customHeight="1" x14ac:dyDescent="0.25">
      <c r="A21" s="9">
        <v>19</v>
      </c>
      <c r="B21" s="74" t="s">
        <v>264</v>
      </c>
      <c r="C21" s="74" t="s">
        <v>265</v>
      </c>
      <c r="D21" s="75" t="s">
        <v>266</v>
      </c>
      <c r="E21" s="76">
        <v>15994.54</v>
      </c>
      <c r="F21" s="77">
        <v>3017</v>
      </c>
      <c r="G21" s="73">
        <v>12</v>
      </c>
      <c r="H21" s="78">
        <v>45331</v>
      </c>
      <c r="I21" s="79" t="s">
        <v>14</v>
      </c>
    </row>
    <row r="22" spans="1:9" ht="26.1" customHeight="1" x14ac:dyDescent="0.25">
      <c r="A22" s="9">
        <v>20</v>
      </c>
      <c r="B22" s="2" t="s">
        <v>443</v>
      </c>
      <c r="C22" s="2" t="s">
        <v>424</v>
      </c>
      <c r="D22" s="13" t="s">
        <v>456</v>
      </c>
      <c r="E22" s="10">
        <v>14480.89</v>
      </c>
      <c r="F22" s="11">
        <v>1007</v>
      </c>
      <c r="G22" s="9">
        <v>14</v>
      </c>
      <c r="H22" s="33">
        <v>45379</v>
      </c>
      <c r="I22" s="3" t="s">
        <v>16</v>
      </c>
    </row>
    <row r="23" spans="1:9" ht="26.1" customHeight="1" x14ac:dyDescent="0.25">
      <c r="A23" s="9">
        <v>21</v>
      </c>
      <c r="B23" s="2" t="s">
        <v>410</v>
      </c>
      <c r="C23" s="2" t="s">
        <v>411</v>
      </c>
      <c r="D23" s="13" t="s">
        <v>8</v>
      </c>
      <c r="E23" s="10">
        <v>12569.21</v>
      </c>
      <c r="F23" s="11">
        <v>1975</v>
      </c>
      <c r="G23" s="9">
        <v>15</v>
      </c>
      <c r="H23" s="33">
        <v>45359</v>
      </c>
      <c r="I23" s="3" t="s">
        <v>15</v>
      </c>
    </row>
    <row r="24" spans="1:9" customFormat="1" ht="26.1" customHeight="1" x14ac:dyDescent="0.25">
      <c r="A24" s="9">
        <v>22</v>
      </c>
      <c r="B24" s="91" t="s">
        <v>165</v>
      </c>
      <c r="C24" s="74" t="s">
        <v>164</v>
      </c>
      <c r="D24" s="75" t="s">
        <v>132</v>
      </c>
      <c r="E24" s="76">
        <v>12015.1</v>
      </c>
      <c r="F24" s="77">
        <v>2299</v>
      </c>
      <c r="G24" s="73">
        <v>10</v>
      </c>
      <c r="H24" s="78">
        <v>45282</v>
      </c>
      <c r="I24" s="79" t="s">
        <v>11</v>
      </c>
    </row>
    <row r="25" spans="1:9" customFormat="1" ht="25.5" customHeight="1" x14ac:dyDescent="0.25">
      <c r="A25" s="9">
        <v>23</v>
      </c>
      <c r="B25" s="74" t="s">
        <v>341</v>
      </c>
      <c r="C25" s="74" t="s">
        <v>342</v>
      </c>
      <c r="D25" s="75" t="s">
        <v>343</v>
      </c>
      <c r="E25" s="76">
        <v>11686</v>
      </c>
      <c r="F25" s="77">
        <v>1954</v>
      </c>
      <c r="G25" s="73">
        <v>11</v>
      </c>
      <c r="H25" s="78">
        <v>45345</v>
      </c>
      <c r="I25" s="79" t="s">
        <v>19</v>
      </c>
    </row>
    <row r="26" spans="1:9" ht="26.1" customHeight="1" x14ac:dyDescent="0.25">
      <c r="A26" s="9">
        <v>24</v>
      </c>
      <c r="B26" s="2" t="s">
        <v>468</v>
      </c>
      <c r="C26" s="2" t="s">
        <v>469</v>
      </c>
      <c r="D26" s="13" t="s">
        <v>8</v>
      </c>
      <c r="E26" s="10">
        <v>11371.9</v>
      </c>
      <c r="F26" s="11">
        <v>1635</v>
      </c>
      <c r="G26" s="9">
        <v>9</v>
      </c>
      <c r="H26" s="33">
        <v>45366</v>
      </c>
      <c r="I26" s="3" t="s">
        <v>467</v>
      </c>
    </row>
    <row r="27" spans="1:9" customFormat="1" ht="25.5" customHeight="1" x14ac:dyDescent="0.25">
      <c r="A27" s="9">
        <v>25</v>
      </c>
      <c r="B27" s="74" t="s">
        <v>261</v>
      </c>
      <c r="C27" s="74" t="s">
        <v>262</v>
      </c>
      <c r="D27" s="75" t="s">
        <v>263</v>
      </c>
      <c r="E27" s="76">
        <v>10135.530000000001</v>
      </c>
      <c r="F27" s="77">
        <v>1827</v>
      </c>
      <c r="G27" s="73">
        <v>16</v>
      </c>
      <c r="H27" s="78">
        <v>45338</v>
      </c>
      <c r="I27" s="79" t="s">
        <v>15</v>
      </c>
    </row>
    <row r="28" spans="1:9" s="5" customFormat="1" ht="26.1" customHeight="1" x14ac:dyDescent="0.25">
      <c r="A28" s="9">
        <v>26</v>
      </c>
      <c r="B28" s="2" t="s">
        <v>441</v>
      </c>
      <c r="C28" s="2" t="s">
        <v>422</v>
      </c>
      <c r="D28" s="13" t="s">
        <v>455</v>
      </c>
      <c r="E28" s="10">
        <v>7776.15</v>
      </c>
      <c r="F28" s="11">
        <v>1159</v>
      </c>
      <c r="G28" s="9">
        <v>24</v>
      </c>
      <c r="H28" s="33">
        <v>45379</v>
      </c>
      <c r="I28" s="3" t="s">
        <v>16</v>
      </c>
    </row>
    <row r="29" spans="1:9" s="80" customFormat="1" ht="26.1" customHeight="1" x14ac:dyDescent="0.25">
      <c r="A29" s="9">
        <v>27</v>
      </c>
      <c r="B29" s="74" t="s">
        <v>279</v>
      </c>
      <c r="C29" s="74" t="s">
        <v>279</v>
      </c>
      <c r="D29" s="75" t="s">
        <v>10</v>
      </c>
      <c r="E29" s="76">
        <v>7611.79</v>
      </c>
      <c r="F29" s="77">
        <v>1498</v>
      </c>
      <c r="G29" s="73">
        <v>14</v>
      </c>
      <c r="H29" s="78">
        <v>45345</v>
      </c>
      <c r="I29" s="79" t="s">
        <v>14</v>
      </c>
    </row>
    <row r="30" spans="1:9" s="80" customFormat="1" ht="26.1" customHeight="1" x14ac:dyDescent="0.25">
      <c r="A30" s="9">
        <v>28</v>
      </c>
      <c r="B30" s="74" t="s">
        <v>318</v>
      </c>
      <c r="C30" s="74" t="s">
        <v>319</v>
      </c>
      <c r="D30" s="75" t="s">
        <v>20</v>
      </c>
      <c r="E30" s="76">
        <v>7297.85</v>
      </c>
      <c r="F30" s="77">
        <v>1183</v>
      </c>
      <c r="G30" s="73">
        <v>13</v>
      </c>
      <c r="H30" s="78">
        <v>45345</v>
      </c>
      <c r="I30" s="79" t="s">
        <v>16</v>
      </c>
    </row>
    <row r="31" spans="1:9" s="80" customFormat="1" ht="26.1" customHeight="1" x14ac:dyDescent="0.25">
      <c r="A31" s="9">
        <v>29</v>
      </c>
      <c r="B31" s="74" t="s">
        <v>283</v>
      </c>
      <c r="C31" s="74" t="s">
        <v>284</v>
      </c>
      <c r="D31" s="75" t="s">
        <v>21</v>
      </c>
      <c r="E31" s="76">
        <v>7118.9</v>
      </c>
      <c r="F31" s="77">
        <v>1010</v>
      </c>
      <c r="G31" s="73">
        <v>5</v>
      </c>
      <c r="H31" s="78">
        <v>45345</v>
      </c>
      <c r="I31" s="92" t="s">
        <v>285</v>
      </c>
    </row>
    <row r="32" spans="1:9" s="80" customFormat="1" ht="25.5" customHeight="1" x14ac:dyDescent="0.25">
      <c r="A32" s="9">
        <v>30</v>
      </c>
      <c r="B32" s="74" t="s">
        <v>189</v>
      </c>
      <c r="C32" s="74" t="s">
        <v>388</v>
      </c>
      <c r="D32" s="75" t="s">
        <v>20</v>
      </c>
      <c r="E32" s="76">
        <v>6302.55</v>
      </c>
      <c r="F32" s="77">
        <v>1129</v>
      </c>
      <c r="G32" s="73">
        <v>6</v>
      </c>
      <c r="H32" s="78">
        <v>45275</v>
      </c>
      <c r="I32" s="79" t="s">
        <v>13</v>
      </c>
    </row>
    <row r="33" spans="1:9" s="5" customFormat="1" ht="25.5" customHeight="1" x14ac:dyDescent="0.25">
      <c r="A33" s="9">
        <v>31</v>
      </c>
      <c r="B33" s="2" t="s">
        <v>453</v>
      </c>
      <c r="C33" s="2" t="s">
        <v>434</v>
      </c>
      <c r="D33" s="13" t="s">
        <v>456</v>
      </c>
      <c r="E33" s="10">
        <v>6020.18</v>
      </c>
      <c r="F33" s="11">
        <v>441</v>
      </c>
      <c r="G33" s="9">
        <v>11</v>
      </c>
      <c r="H33" s="33">
        <v>45379</v>
      </c>
      <c r="I33" s="3" t="s">
        <v>16</v>
      </c>
    </row>
    <row r="34" spans="1:9" s="80" customFormat="1" ht="25.5" customHeight="1" x14ac:dyDescent="0.25">
      <c r="A34" s="9">
        <v>32</v>
      </c>
      <c r="B34" s="74" t="s">
        <v>271</v>
      </c>
      <c r="C34" s="74" t="s">
        <v>272</v>
      </c>
      <c r="D34" s="75" t="s">
        <v>8</v>
      </c>
      <c r="E34" s="76">
        <v>4825.8</v>
      </c>
      <c r="F34" s="77">
        <v>723</v>
      </c>
      <c r="G34" s="73">
        <v>10</v>
      </c>
      <c r="H34" s="78">
        <v>45345</v>
      </c>
      <c r="I34" s="79" t="s">
        <v>17</v>
      </c>
    </row>
    <row r="35" spans="1:9" s="5" customFormat="1" ht="25.5" customHeight="1" x14ac:dyDescent="0.25">
      <c r="A35" s="9">
        <v>33</v>
      </c>
      <c r="B35" s="2" t="s">
        <v>465</v>
      </c>
      <c r="C35" s="2" t="s">
        <v>466</v>
      </c>
      <c r="D35" s="13" t="s">
        <v>21</v>
      </c>
      <c r="E35" s="10">
        <v>4636.72</v>
      </c>
      <c r="F35" s="11">
        <v>648</v>
      </c>
      <c r="G35" s="9">
        <v>7</v>
      </c>
      <c r="H35" s="33">
        <v>45359</v>
      </c>
      <c r="I35" s="3" t="s">
        <v>30</v>
      </c>
    </row>
    <row r="36" spans="1:9" s="80" customFormat="1" ht="25.5" customHeight="1" x14ac:dyDescent="0.25">
      <c r="A36" s="9">
        <v>34</v>
      </c>
      <c r="B36" s="74" t="s">
        <v>148</v>
      </c>
      <c r="C36" s="74" t="s">
        <v>149</v>
      </c>
      <c r="D36" s="75" t="s">
        <v>8</v>
      </c>
      <c r="E36" s="76">
        <v>4043.96</v>
      </c>
      <c r="F36" s="77">
        <v>747</v>
      </c>
      <c r="G36" s="73">
        <v>3</v>
      </c>
      <c r="H36" s="78">
        <v>45254</v>
      </c>
      <c r="I36" s="79" t="s">
        <v>9</v>
      </c>
    </row>
    <row r="37" spans="1:9" s="5" customFormat="1" ht="25.5" customHeight="1" x14ac:dyDescent="0.25">
      <c r="A37" s="9">
        <v>35</v>
      </c>
      <c r="B37" s="2" t="s">
        <v>447</v>
      </c>
      <c r="C37" s="2" t="s">
        <v>459</v>
      </c>
      <c r="D37" s="13" t="s">
        <v>21</v>
      </c>
      <c r="E37" s="10">
        <v>3685.9</v>
      </c>
      <c r="F37" s="11">
        <v>815</v>
      </c>
      <c r="G37" s="9">
        <v>16</v>
      </c>
      <c r="H37" s="33">
        <v>45379</v>
      </c>
      <c r="I37" s="3" t="s">
        <v>16</v>
      </c>
    </row>
    <row r="38" spans="1:9" s="80" customFormat="1" ht="25.5" customHeight="1" x14ac:dyDescent="0.25">
      <c r="A38" s="9">
        <v>36</v>
      </c>
      <c r="B38" s="74" t="s">
        <v>260</v>
      </c>
      <c r="C38" s="74" t="s">
        <v>259</v>
      </c>
      <c r="D38" s="75" t="s">
        <v>8</v>
      </c>
      <c r="E38" s="76">
        <v>3190.53</v>
      </c>
      <c r="F38" s="77">
        <v>406</v>
      </c>
      <c r="G38" s="73">
        <v>3</v>
      </c>
      <c r="H38" s="78">
        <v>45324</v>
      </c>
      <c r="I38" s="79" t="s">
        <v>15</v>
      </c>
    </row>
    <row r="39" spans="1:9" s="80" customFormat="1" ht="25.5" customHeight="1" x14ac:dyDescent="0.25">
      <c r="A39" s="9">
        <v>37</v>
      </c>
      <c r="B39" s="74" t="s">
        <v>121</v>
      </c>
      <c r="C39" s="74" t="s">
        <v>122</v>
      </c>
      <c r="D39" s="75" t="s">
        <v>20</v>
      </c>
      <c r="E39" s="76">
        <v>2380.42</v>
      </c>
      <c r="F39" s="77">
        <v>314</v>
      </c>
      <c r="G39" s="77">
        <v>5</v>
      </c>
      <c r="H39" s="78">
        <v>45128</v>
      </c>
      <c r="I39" s="79" t="s">
        <v>11</v>
      </c>
    </row>
    <row r="40" spans="1:9" s="80" customFormat="1" ht="25.5" customHeight="1" x14ac:dyDescent="0.25">
      <c r="A40" s="9">
        <v>38</v>
      </c>
      <c r="B40" s="74" t="s">
        <v>292</v>
      </c>
      <c r="C40" s="74" t="s">
        <v>292</v>
      </c>
      <c r="D40" s="75" t="s">
        <v>8</v>
      </c>
      <c r="E40" s="76">
        <v>2239.6999999999998</v>
      </c>
      <c r="F40" s="77">
        <v>338</v>
      </c>
      <c r="G40" s="73">
        <v>5</v>
      </c>
      <c r="H40" s="78">
        <v>45338</v>
      </c>
      <c r="I40" s="79" t="s">
        <v>118</v>
      </c>
    </row>
    <row r="41" spans="1:9" s="80" customFormat="1" ht="25.5" customHeight="1" x14ac:dyDescent="0.25">
      <c r="A41" s="9">
        <v>39</v>
      </c>
      <c r="B41" s="74" t="s">
        <v>154</v>
      </c>
      <c r="C41" s="74" t="s">
        <v>154</v>
      </c>
      <c r="D41" s="75" t="s">
        <v>10</v>
      </c>
      <c r="E41" s="76">
        <v>1825.4</v>
      </c>
      <c r="F41" s="77">
        <v>217</v>
      </c>
      <c r="G41" s="73">
        <v>2</v>
      </c>
      <c r="H41" s="78">
        <v>45261</v>
      </c>
      <c r="I41" s="79" t="s">
        <v>123</v>
      </c>
    </row>
    <row r="42" spans="1:9" s="80" customFormat="1" ht="25.5" customHeight="1" x14ac:dyDescent="0.25">
      <c r="A42" s="9">
        <v>40</v>
      </c>
      <c r="B42" s="74" t="s">
        <v>335</v>
      </c>
      <c r="C42" s="74" t="s">
        <v>336</v>
      </c>
      <c r="D42" s="75" t="s">
        <v>21</v>
      </c>
      <c r="E42" s="76">
        <v>1644.4699999999998</v>
      </c>
      <c r="F42" s="77">
        <v>299</v>
      </c>
      <c r="G42" s="73">
        <v>5</v>
      </c>
      <c r="H42" s="78">
        <v>45338</v>
      </c>
      <c r="I42" s="79" t="s">
        <v>30</v>
      </c>
    </row>
    <row r="43" spans="1:9" s="80" customFormat="1" ht="25.5" customHeight="1" x14ac:dyDescent="0.25">
      <c r="A43" s="9">
        <v>41</v>
      </c>
      <c r="B43" s="74" t="s">
        <v>230</v>
      </c>
      <c r="C43" s="74" t="s">
        <v>219</v>
      </c>
      <c r="D43" s="75" t="s">
        <v>24</v>
      </c>
      <c r="E43" s="76">
        <v>1627.98</v>
      </c>
      <c r="F43" s="77">
        <v>444</v>
      </c>
      <c r="G43" s="73">
        <v>2</v>
      </c>
      <c r="H43" s="78">
        <v>45303</v>
      </c>
      <c r="I43" s="79" t="s">
        <v>48</v>
      </c>
    </row>
    <row r="44" spans="1:9" s="80" customFormat="1" ht="25.5" customHeight="1" x14ac:dyDescent="0.25">
      <c r="A44" s="9">
        <v>42</v>
      </c>
      <c r="B44" s="74" t="s">
        <v>344</v>
      </c>
      <c r="C44" s="74" t="s">
        <v>345</v>
      </c>
      <c r="D44" s="75" t="s">
        <v>346</v>
      </c>
      <c r="E44" s="76">
        <v>1613</v>
      </c>
      <c r="F44" s="77">
        <v>275</v>
      </c>
      <c r="G44" s="73">
        <v>5</v>
      </c>
      <c r="H44" s="78">
        <v>45345</v>
      </c>
      <c r="I44" s="79" t="s">
        <v>123</v>
      </c>
    </row>
    <row r="45" spans="1:9" s="80" customFormat="1" ht="25.5" customHeight="1" x14ac:dyDescent="0.25">
      <c r="A45" s="9">
        <v>43</v>
      </c>
      <c r="B45" s="74" t="s">
        <v>331</v>
      </c>
      <c r="C45" s="74" t="s">
        <v>331</v>
      </c>
      <c r="D45" s="75" t="s">
        <v>10</v>
      </c>
      <c r="E45" s="76">
        <v>1425.5</v>
      </c>
      <c r="F45" s="77">
        <v>283</v>
      </c>
      <c r="G45" s="73">
        <v>6</v>
      </c>
      <c r="H45" s="78">
        <v>45338</v>
      </c>
      <c r="I45" s="79" t="s">
        <v>332</v>
      </c>
    </row>
    <row r="46" spans="1:9" s="80" customFormat="1" ht="25.5" customHeight="1" x14ac:dyDescent="0.25">
      <c r="A46" s="9">
        <v>44</v>
      </c>
      <c r="B46" s="2" t="s">
        <v>412</v>
      </c>
      <c r="C46" s="2" t="s">
        <v>413</v>
      </c>
      <c r="D46" s="13" t="s">
        <v>414</v>
      </c>
      <c r="E46" s="10">
        <v>1121.1600000000001</v>
      </c>
      <c r="F46" s="11">
        <v>293</v>
      </c>
      <c r="G46" s="9">
        <v>11</v>
      </c>
      <c r="H46" s="33">
        <v>45380</v>
      </c>
      <c r="I46" s="3" t="s">
        <v>15</v>
      </c>
    </row>
    <row r="47" spans="1:9" s="80" customFormat="1" ht="25.5" customHeight="1" x14ac:dyDescent="0.25">
      <c r="A47" s="9">
        <v>45</v>
      </c>
      <c r="B47" s="2" t="s">
        <v>448</v>
      </c>
      <c r="C47" s="2" t="s">
        <v>428</v>
      </c>
      <c r="D47" s="13" t="s">
        <v>21</v>
      </c>
      <c r="E47" s="10">
        <v>1113.3</v>
      </c>
      <c r="F47" s="11">
        <v>199</v>
      </c>
      <c r="G47" s="9">
        <v>10</v>
      </c>
      <c r="H47" s="33">
        <v>45379</v>
      </c>
      <c r="I47" s="3" t="s">
        <v>16</v>
      </c>
    </row>
    <row r="48" spans="1:9" s="80" customFormat="1" ht="25.5" customHeight="1" x14ac:dyDescent="0.25">
      <c r="A48" s="9">
        <v>46</v>
      </c>
      <c r="B48" s="74" t="s">
        <v>418</v>
      </c>
      <c r="C48" s="74" t="s">
        <v>474</v>
      </c>
      <c r="D48" s="75" t="s">
        <v>8</v>
      </c>
      <c r="E48" s="76">
        <v>1072.32</v>
      </c>
      <c r="F48" s="77">
        <v>133</v>
      </c>
      <c r="G48" s="73">
        <v>2</v>
      </c>
      <c r="H48" s="78">
        <v>45219</v>
      </c>
      <c r="I48" s="79" t="s">
        <v>118</v>
      </c>
    </row>
    <row r="49" spans="1:9" s="5" customFormat="1" ht="25.5" customHeight="1" x14ac:dyDescent="0.25">
      <c r="A49" s="9">
        <v>47</v>
      </c>
      <c r="B49" s="2" t="s">
        <v>449</v>
      </c>
      <c r="C49" s="2" t="s">
        <v>430</v>
      </c>
      <c r="D49" s="13" t="s">
        <v>24</v>
      </c>
      <c r="E49" s="10">
        <v>1043.7</v>
      </c>
      <c r="F49" s="11">
        <v>198</v>
      </c>
      <c r="G49" s="9">
        <v>6</v>
      </c>
      <c r="H49" s="33">
        <v>45379</v>
      </c>
      <c r="I49" s="43" t="s">
        <v>16</v>
      </c>
    </row>
    <row r="50" spans="1:9" s="80" customFormat="1" ht="25.5" customHeight="1" x14ac:dyDescent="0.25">
      <c r="A50" s="9">
        <v>48</v>
      </c>
      <c r="B50" s="74" t="s">
        <v>212</v>
      </c>
      <c r="C50" s="74" t="s">
        <v>212</v>
      </c>
      <c r="D50" s="75" t="s">
        <v>237</v>
      </c>
      <c r="E50" s="76">
        <v>936.28</v>
      </c>
      <c r="F50" s="77">
        <v>160</v>
      </c>
      <c r="G50" s="73">
        <v>2</v>
      </c>
      <c r="H50" s="78">
        <v>45317</v>
      </c>
      <c r="I50" s="79" t="s">
        <v>197</v>
      </c>
    </row>
    <row r="51" spans="1:9" s="80" customFormat="1" ht="25.5" customHeight="1" x14ac:dyDescent="0.25">
      <c r="A51" s="9">
        <v>49</v>
      </c>
      <c r="B51" s="74" t="s">
        <v>31</v>
      </c>
      <c r="C51" s="74" t="s">
        <v>31</v>
      </c>
      <c r="D51" s="75" t="s">
        <v>10</v>
      </c>
      <c r="E51" s="76">
        <v>895.26</v>
      </c>
      <c r="F51" s="77">
        <v>228</v>
      </c>
      <c r="G51" s="73">
        <v>4</v>
      </c>
      <c r="H51" s="78">
        <v>44659</v>
      </c>
      <c r="I51" s="79" t="s">
        <v>14</v>
      </c>
    </row>
    <row r="52" spans="1:9" s="80" customFormat="1" ht="25.5" customHeight="1" x14ac:dyDescent="0.25">
      <c r="A52" s="9">
        <v>50</v>
      </c>
      <c r="B52" s="74" t="s">
        <v>328</v>
      </c>
      <c r="C52" s="74" t="s">
        <v>329</v>
      </c>
      <c r="D52" s="75" t="s">
        <v>8</v>
      </c>
      <c r="E52" s="76">
        <v>856</v>
      </c>
      <c r="F52" s="77">
        <v>180</v>
      </c>
      <c r="G52" s="73">
        <v>1</v>
      </c>
      <c r="H52" s="78">
        <v>44967</v>
      </c>
      <c r="I52" s="79" t="s">
        <v>16</v>
      </c>
    </row>
    <row r="53" spans="1:9" s="80" customFormat="1" ht="25.5" customHeight="1" x14ac:dyDescent="0.25">
      <c r="A53" s="9">
        <v>51</v>
      </c>
      <c r="B53" s="74" t="s">
        <v>312</v>
      </c>
      <c r="C53" s="74" t="s">
        <v>313</v>
      </c>
      <c r="D53" s="75" t="s">
        <v>314</v>
      </c>
      <c r="E53" s="76">
        <v>816.4</v>
      </c>
      <c r="F53" s="77">
        <v>131</v>
      </c>
      <c r="G53" s="73">
        <v>3</v>
      </c>
      <c r="H53" s="78">
        <v>45331</v>
      </c>
      <c r="I53" s="79" t="s">
        <v>16</v>
      </c>
    </row>
    <row r="54" spans="1:9" s="80" customFormat="1" ht="25.5" customHeight="1" x14ac:dyDescent="0.25">
      <c r="A54" s="9">
        <v>52</v>
      </c>
      <c r="B54" s="2" t="s">
        <v>444</v>
      </c>
      <c r="C54" s="2" t="s">
        <v>425</v>
      </c>
      <c r="D54" s="3" t="s">
        <v>457</v>
      </c>
      <c r="E54" s="10">
        <v>742.25</v>
      </c>
      <c r="F54" s="11">
        <v>104</v>
      </c>
      <c r="G54" s="9">
        <v>7</v>
      </c>
      <c r="H54" s="33">
        <v>45379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470</v>
      </c>
      <c r="C55" s="2" t="s">
        <v>471</v>
      </c>
      <c r="D55" s="13" t="s">
        <v>21</v>
      </c>
      <c r="E55" s="10">
        <v>730.5</v>
      </c>
      <c r="F55" s="11">
        <v>190</v>
      </c>
      <c r="G55" s="9">
        <v>4</v>
      </c>
      <c r="H55" s="33">
        <v>45352</v>
      </c>
      <c r="I55" s="3" t="s">
        <v>23</v>
      </c>
    </row>
    <row r="56" spans="1:9" s="5" customFormat="1" ht="25.5" customHeight="1" x14ac:dyDescent="0.25">
      <c r="A56" s="9">
        <v>54</v>
      </c>
      <c r="B56" s="2" t="s">
        <v>452</v>
      </c>
      <c r="C56" s="2" t="s">
        <v>433</v>
      </c>
      <c r="D56" s="13" t="s">
        <v>33</v>
      </c>
      <c r="E56" s="10">
        <v>704.3</v>
      </c>
      <c r="F56" s="11">
        <v>130</v>
      </c>
      <c r="G56" s="9">
        <v>7</v>
      </c>
      <c r="H56" s="33">
        <v>45379</v>
      </c>
      <c r="I56" s="3" t="s">
        <v>16</v>
      </c>
    </row>
    <row r="57" spans="1:9" s="80" customFormat="1" ht="25.5" customHeight="1" x14ac:dyDescent="0.25">
      <c r="A57" s="9">
        <v>55</v>
      </c>
      <c r="B57" s="2" t="s">
        <v>320</v>
      </c>
      <c r="C57" s="2" t="s">
        <v>320</v>
      </c>
      <c r="D57" s="13" t="s">
        <v>321</v>
      </c>
      <c r="E57" s="10">
        <v>689.2</v>
      </c>
      <c r="F57" s="11">
        <v>112</v>
      </c>
      <c r="G57" s="9">
        <v>7</v>
      </c>
      <c r="H57" s="33">
        <v>45379</v>
      </c>
      <c r="I57" s="3" t="s">
        <v>16</v>
      </c>
    </row>
    <row r="58" spans="1:9" s="80" customFormat="1" ht="25.5" customHeight="1" x14ac:dyDescent="0.25">
      <c r="A58" s="9">
        <v>56</v>
      </c>
      <c r="B58" s="74" t="s">
        <v>233</v>
      </c>
      <c r="C58" s="74" t="s">
        <v>221</v>
      </c>
      <c r="D58" s="75" t="s">
        <v>29</v>
      </c>
      <c r="E58" s="76">
        <v>607</v>
      </c>
      <c r="F58" s="77">
        <v>222</v>
      </c>
      <c r="G58" s="73">
        <v>2</v>
      </c>
      <c r="H58" s="78">
        <v>45317</v>
      </c>
      <c r="I58" s="79" t="s">
        <v>236</v>
      </c>
    </row>
    <row r="59" spans="1:9" s="80" customFormat="1" ht="25.5" customHeight="1" x14ac:dyDescent="0.25">
      <c r="A59" s="9">
        <v>57</v>
      </c>
      <c r="B59" s="74" t="s">
        <v>415</v>
      </c>
      <c r="C59" s="74" t="s">
        <v>416</v>
      </c>
      <c r="D59" s="75" t="s">
        <v>21</v>
      </c>
      <c r="E59" s="76">
        <v>592</v>
      </c>
      <c r="F59" s="77">
        <v>104</v>
      </c>
      <c r="G59" s="73">
        <v>1</v>
      </c>
      <c r="H59" s="78">
        <v>45170</v>
      </c>
      <c r="I59" s="79" t="s">
        <v>23</v>
      </c>
    </row>
    <row r="60" spans="1:9" s="5" customFormat="1" ht="25.5" customHeight="1" x14ac:dyDescent="0.25">
      <c r="A60" s="9">
        <v>58</v>
      </c>
      <c r="B60" s="2" t="s">
        <v>445</v>
      </c>
      <c r="C60" s="2" t="s">
        <v>426</v>
      </c>
      <c r="D60" s="13" t="s">
        <v>458</v>
      </c>
      <c r="E60" s="10">
        <v>513.6</v>
      </c>
      <c r="F60" s="11">
        <v>76</v>
      </c>
      <c r="G60" s="9">
        <v>4</v>
      </c>
      <c r="H60" s="33">
        <v>45379</v>
      </c>
      <c r="I60" s="3" t="s">
        <v>16</v>
      </c>
    </row>
    <row r="61" spans="1:9" s="80" customFormat="1" ht="25.5" customHeight="1" x14ac:dyDescent="0.25">
      <c r="A61" s="9">
        <v>59</v>
      </c>
      <c r="B61" s="74" t="s">
        <v>269</v>
      </c>
      <c r="C61" s="74" t="s">
        <v>270</v>
      </c>
      <c r="D61" s="75" t="s">
        <v>8</v>
      </c>
      <c r="E61" s="76">
        <v>502</v>
      </c>
      <c r="F61" s="77">
        <v>90</v>
      </c>
      <c r="G61" s="73">
        <v>1</v>
      </c>
      <c r="H61" s="78">
        <v>45324</v>
      </c>
      <c r="I61" s="79" t="s">
        <v>14</v>
      </c>
    </row>
    <row r="62" spans="1:9" s="80" customFormat="1" ht="25.5" customHeight="1" x14ac:dyDescent="0.25">
      <c r="A62" s="9">
        <v>60</v>
      </c>
      <c r="B62" s="93" t="s">
        <v>419</v>
      </c>
      <c r="C62" s="93" t="s">
        <v>420</v>
      </c>
      <c r="D62" s="94" t="s">
        <v>8</v>
      </c>
      <c r="E62" s="76">
        <v>475.46</v>
      </c>
      <c r="F62" s="77">
        <v>68</v>
      </c>
      <c r="G62" s="95">
        <v>4</v>
      </c>
      <c r="H62" s="96">
        <v>45226</v>
      </c>
      <c r="I62" s="92" t="s">
        <v>11</v>
      </c>
    </row>
    <row r="63" spans="1:9" s="80" customFormat="1" ht="25.5" customHeight="1" x14ac:dyDescent="0.25">
      <c r="A63" s="9">
        <v>61</v>
      </c>
      <c r="B63" s="97" t="s">
        <v>303</v>
      </c>
      <c r="C63" s="97" t="s">
        <v>304</v>
      </c>
      <c r="D63" s="98" t="s">
        <v>8</v>
      </c>
      <c r="E63" s="76">
        <v>434.91</v>
      </c>
      <c r="F63" s="77">
        <v>134</v>
      </c>
      <c r="G63" s="73">
        <v>1</v>
      </c>
      <c r="H63" s="78">
        <v>44400</v>
      </c>
      <c r="I63" s="99" t="s">
        <v>9</v>
      </c>
    </row>
    <row r="64" spans="1:9" s="80" customFormat="1" ht="25.5" customHeight="1" x14ac:dyDescent="0.25">
      <c r="A64" s="9">
        <v>62</v>
      </c>
      <c r="B64" s="97" t="s">
        <v>282</v>
      </c>
      <c r="C64" s="100" t="s">
        <v>282</v>
      </c>
      <c r="D64" s="98" t="s">
        <v>10</v>
      </c>
      <c r="E64" s="76">
        <v>412</v>
      </c>
      <c r="F64" s="77">
        <v>103</v>
      </c>
      <c r="G64" s="73">
        <v>1</v>
      </c>
      <c r="H64" s="78">
        <v>44974</v>
      </c>
      <c r="I64" s="99" t="s">
        <v>14</v>
      </c>
    </row>
    <row r="65" spans="1:9" s="80" customFormat="1" ht="25.5" customHeight="1" x14ac:dyDescent="0.25">
      <c r="A65" s="9">
        <v>63</v>
      </c>
      <c r="B65" s="74" t="s">
        <v>202</v>
      </c>
      <c r="C65" s="74" t="s">
        <v>203</v>
      </c>
      <c r="D65" s="75" t="s">
        <v>29</v>
      </c>
      <c r="E65" s="76">
        <v>382</v>
      </c>
      <c r="F65" s="77">
        <v>103</v>
      </c>
      <c r="G65" s="73">
        <v>2</v>
      </c>
      <c r="H65" s="78">
        <v>45282</v>
      </c>
      <c r="I65" s="79" t="s">
        <v>16</v>
      </c>
    </row>
    <row r="66" spans="1:9" s="80" customFormat="1" ht="25.5" customHeight="1" x14ac:dyDescent="0.25">
      <c r="A66" s="9">
        <v>64</v>
      </c>
      <c r="B66" s="74" t="s">
        <v>406</v>
      </c>
      <c r="C66" s="91" t="s">
        <v>407</v>
      </c>
      <c r="D66" s="75" t="s">
        <v>20</v>
      </c>
      <c r="E66" s="76">
        <v>335.54</v>
      </c>
      <c r="F66" s="77">
        <v>55</v>
      </c>
      <c r="G66" s="73">
        <v>1</v>
      </c>
      <c r="H66" s="78">
        <v>45128</v>
      </c>
      <c r="I66" s="79" t="s">
        <v>13</v>
      </c>
    </row>
    <row r="67" spans="1:9" s="80" customFormat="1" ht="25.5" customHeight="1" x14ac:dyDescent="0.25">
      <c r="A67" s="9">
        <v>65</v>
      </c>
      <c r="B67" s="74" t="s">
        <v>289</v>
      </c>
      <c r="C67" s="74" t="s">
        <v>290</v>
      </c>
      <c r="D67" s="75" t="s">
        <v>21</v>
      </c>
      <c r="E67" s="76">
        <v>325</v>
      </c>
      <c r="F67" s="77">
        <v>67</v>
      </c>
      <c r="G67" s="73">
        <v>1</v>
      </c>
      <c r="H67" s="78">
        <v>45233</v>
      </c>
      <c r="I67" s="79" t="s">
        <v>23</v>
      </c>
    </row>
    <row r="68" spans="1:9" s="80" customFormat="1" ht="25.5" customHeight="1" x14ac:dyDescent="0.25">
      <c r="A68" s="9">
        <v>66</v>
      </c>
      <c r="B68" s="74" t="s">
        <v>408</v>
      </c>
      <c r="C68" s="74" t="s">
        <v>409</v>
      </c>
      <c r="D68" s="75" t="s">
        <v>8</v>
      </c>
      <c r="E68" s="76">
        <v>323.72000000000003</v>
      </c>
      <c r="F68" s="77">
        <v>51</v>
      </c>
      <c r="G68" s="73">
        <v>2</v>
      </c>
      <c r="H68" s="78">
        <v>45079</v>
      </c>
      <c r="I68" s="79" t="s">
        <v>17</v>
      </c>
    </row>
    <row r="69" spans="1:9" s="80" customFormat="1" ht="25.5" customHeight="1" x14ac:dyDescent="0.25">
      <c r="A69" s="9">
        <v>67</v>
      </c>
      <c r="B69" s="74" t="s">
        <v>436</v>
      </c>
      <c r="C69" s="2" t="s">
        <v>757</v>
      </c>
      <c r="D69" s="75" t="s">
        <v>163</v>
      </c>
      <c r="E69" s="76">
        <v>315</v>
      </c>
      <c r="F69" s="77">
        <v>63</v>
      </c>
      <c r="G69" s="73">
        <v>1</v>
      </c>
      <c r="H69" s="78">
        <v>45289</v>
      </c>
      <c r="I69" s="79" t="s">
        <v>15</v>
      </c>
    </row>
    <row r="70" spans="1:9" s="80" customFormat="1" ht="25.5" customHeight="1" x14ac:dyDescent="0.25">
      <c r="A70" s="9">
        <v>68</v>
      </c>
      <c r="B70" s="74" t="s">
        <v>141</v>
      </c>
      <c r="C70" s="74" t="s">
        <v>142</v>
      </c>
      <c r="D70" s="75" t="s">
        <v>21</v>
      </c>
      <c r="E70" s="76">
        <v>296.60000000000002</v>
      </c>
      <c r="F70" s="77">
        <v>56</v>
      </c>
      <c r="G70" s="73">
        <v>2</v>
      </c>
      <c r="H70" s="78">
        <v>45254</v>
      </c>
      <c r="I70" s="79" t="s">
        <v>14</v>
      </c>
    </row>
    <row r="71" spans="1:9" s="80" customFormat="1" ht="25.5" customHeight="1" x14ac:dyDescent="0.25">
      <c r="A71" s="9">
        <v>69</v>
      </c>
      <c r="B71" s="91" t="s">
        <v>473</v>
      </c>
      <c r="C71" s="74" t="s">
        <v>472</v>
      </c>
      <c r="D71" s="75" t="s">
        <v>21</v>
      </c>
      <c r="E71" s="76">
        <v>285</v>
      </c>
      <c r="F71" s="77">
        <v>57</v>
      </c>
      <c r="G71" s="73">
        <v>1</v>
      </c>
      <c r="H71" s="78">
        <v>43868</v>
      </c>
      <c r="I71" s="79" t="s">
        <v>285</v>
      </c>
    </row>
    <row r="72" spans="1:9" s="80" customFormat="1" ht="25.5" customHeight="1" x14ac:dyDescent="0.25">
      <c r="A72" s="9">
        <v>70</v>
      </c>
      <c r="B72" s="74" t="s">
        <v>185</v>
      </c>
      <c r="C72" s="74" t="s">
        <v>184</v>
      </c>
      <c r="D72" s="75" t="s">
        <v>186</v>
      </c>
      <c r="E72" s="76">
        <v>275</v>
      </c>
      <c r="F72" s="77">
        <v>64</v>
      </c>
      <c r="G72" s="73">
        <v>2</v>
      </c>
      <c r="H72" s="78">
        <v>45275</v>
      </c>
      <c r="I72" s="79" t="s">
        <v>181</v>
      </c>
    </row>
    <row r="73" spans="1:9" s="80" customFormat="1" ht="25.5" customHeight="1" x14ac:dyDescent="0.25">
      <c r="A73" s="9">
        <v>71</v>
      </c>
      <c r="B73" s="74" t="s">
        <v>286</v>
      </c>
      <c r="C73" s="74" t="s">
        <v>287</v>
      </c>
      <c r="D73" s="75" t="s">
        <v>288</v>
      </c>
      <c r="E73" s="76">
        <v>274</v>
      </c>
      <c r="F73" s="77">
        <v>50</v>
      </c>
      <c r="G73" s="73">
        <v>2</v>
      </c>
      <c r="H73" s="78">
        <v>45331</v>
      </c>
      <c r="I73" s="79" t="s">
        <v>236</v>
      </c>
    </row>
    <row r="74" spans="1:9" s="80" customFormat="1" ht="25.5" customHeight="1" x14ac:dyDescent="0.25">
      <c r="A74" s="9">
        <v>72</v>
      </c>
      <c r="B74" s="74" t="s">
        <v>129</v>
      </c>
      <c r="C74" s="74" t="s">
        <v>475</v>
      </c>
      <c r="D74" s="75" t="s">
        <v>49</v>
      </c>
      <c r="E74" s="76">
        <v>255.69</v>
      </c>
      <c r="F74" s="77">
        <v>50</v>
      </c>
      <c r="G74" s="73">
        <v>4</v>
      </c>
      <c r="H74" s="78" t="s">
        <v>131</v>
      </c>
      <c r="I74" s="79" t="s">
        <v>118</v>
      </c>
    </row>
    <row r="75" spans="1:9" s="80" customFormat="1" ht="25.5" customHeight="1" x14ac:dyDescent="0.25">
      <c r="A75" s="9">
        <v>73</v>
      </c>
      <c r="B75" s="74" t="s">
        <v>34</v>
      </c>
      <c r="C75" s="74" t="s">
        <v>35</v>
      </c>
      <c r="D75" s="75" t="s">
        <v>33</v>
      </c>
      <c r="E75" s="76">
        <v>240.38</v>
      </c>
      <c r="F75" s="77">
        <v>70</v>
      </c>
      <c r="G75" s="73">
        <v>2</v>
      </c>
      <c r="H75" s="78">
        <v>44855</v>
      </c>
      <c r="I75" s="79" t="s">
        <v>14</v>
      </c>
    </row>
    <row r="76" spans="1:9" s="80" customFormat="1" ht="25.5" customHeight="1" x14ac:dyDescent="0.25">
      <c r="A76" s="9">
        <v>74</v>
      </c>
      <c r="B76" s="74" t="s">
        <v>198</v>
      </c>
      <c r="C76" s="74" t="s">
        <v>198</v>
      </c>
      <c r="D76" s="75" t="s">
        <v>199</v>
      </c>
      <c r="E76" s="76">
        <v>222</v>
      </c>
      <c r="F76" s="77">
        <v>37</v>
      </c>
      <c r="G76" s="73">
        <v>1</v>
      </c>
      <c r="H76" s="78">
        <v>45303</v>
      </c>
      <c r="I76" s="79" t="s">
        <v>16</v>
      </c>
    </row>
    <row r="77" spans="1:9" s="80" customFormat="1" ht="25.5" customHeight="1" x14ac:dyDescent="0.25">
      <c r="A77" s="9">
        <v>75</v>
      </c>
      <c r="B77" s="74" t="s">
        <v>187</v>
      </c>
      <c r="C77" s="74" t="s">
        <v>188</v>
      </c>
      <c r="D77" s="75" t="s">
        <v>29</v>
      </c>
      <c r="E77" s="76">
        <v>220</v>
      </c>
      <c r="F77" s="77">
        <v>44</v>
      </c>
      <c r="G77" s="73">
        <v>1</v>
      </c>
      <c r="H77" s="78">
        <v>45289</v>
      </c>
      <c r="I77" s="79" t="s">
        <v>23</v>
      </c>
    </row>
    <row r="78" spans="1:9" s="80" customFormat="1" ht="25.5" customHeight="1" x14ac:dyDescent="0.25">
      <c r="A78" s="9">
        <v>76</v>
      </c>
      <c r="B78" s="74" t="s">
        <v>295</v>
      </c>
      <c r="C78" s="74" t="s">
        <v>296</v>
      </c>
      <c r="D78" s="75" t="s">
        <v>297</v>
      </c>
      <c r="E78" s="76">
        <v>206.98</v>
      </c>
      <c r="F78" s="77">
        <v>56</v>
      </c>
      <c r="G78" s="73">
        <v>2</v>
      </c>
      <c r="H78" s="78">
        <v>44916</v>
      </c>
      <c r="I78" s="79" t="s">
        <v>11</v>
      </c>
    </row>
    <row r="79" spans="1:9" s="80" customFormat="1" ht="25.5" customHeight="1" x14ac:dyDescent="0.25">
      <c r="A79" s="9">
        <v>77</v>
      </c>
      <c r="B79" s="74" t="s">
        <v>228</v>
      </c>
      <c r="C79" s="74" t="s">
        <v>217</v>
      </c>
      <c r="D79" s="75" t="s">
        <v>241</v>
      </c>
      <c r="E79" s="76">
        <v>200</v>
      </c>
      <c r="F79" s="77">
        <v>93</v>
      </c>
      <c r="G79" s="73">
        <v>1</v>
      </c>
      <c r="H79" s="78">
        <v>45303</v>
      </c>
      <c r="I79" s="79" t="s">
        <v>15</v>
      </c>
    </row>
    <row r="80" spans="1:9" s="80" customFormat="1" ht="25.5" customHeight="1" x14ac:dyDescent="0.25">
      <c r="A80" s="9">
        <v>78</v>
      </c>
      <c r="B80" s="74" t="s">
        <v>126</v>
      </c>
      <c r="C80" s="74" t="s">
        <v>126</v>
      </c>
      <c r="D80" s="75" t="s">
        <v>127</v>
      </c>
      <c r="E80" s="76">
        <v>166</v>
      </c>
      <c r="F80" s="77">
        <v>33</v>
      </c>
      <c r="G80" s="73">
        <v>1</v>
      </c>
      <c r="H80" s="78">
        <v>45191</v>
      </c>
      <c r="I80" s="79" t="s">
        <v>16</v>
      </c>
    </row>
    <row r="81" spans="1:9" s="80" customFormat="1" ht="25.5" customHeight="1" x14ac:dyDescent="0.25">
      <c r="A81" s="9">
        <v>79</v>
      </c>
      <c r="B81" s="74" t="s">
        <v>461</v>
      </c>
      <c r="C81" s="74" t="s">
        <v>462</v>
      </c>
      <c r="D81" s="75" t="s">
        <v>20</v>
      </c>
      <c r="E81" s="76">
        <v>128</v>
      </c>
      <c r="F81" s="77">
        <v>32</v>
      </c>
      <c r="G81" s="73">
        <v>1</v>
      </c>
      <c r="H81" s="78">
        <v>45012</v>
      </c>
      <c r="I81" s="101" t="s">
        <v>16</v>
      </c>
    </row>
    <row r="82" spans="1:9" s="80" customFormat="1" ht="25.5" customHeight="1" x14ac:dyDescent="0.25">
      <c r="A82" s="9">
        <v>80</v>
      </c>
      <c r="B82" s="74" t="s">
        <v>124</v>
      </c>
      <c r="C82" s="74" t="s">
        <v>125</v>
      </c>
      <c r="D82" s="75" t="s">
        <v>117</v>
      </c>
      <c r="E82" s="76">
        <v>110</v>
      </c>
      <c r="F82" s="77">
        <v>22</v>
      </c>
      <c r="G82" s="73">
        <v>1</v>
      </c>
      <c r="H82" s="78">
        <v>45191</v>
      </c>
      <c r="I82" s="79" t="s">
        <v>23</v>
      </c>
    </row>
    <row r="83" spans="1:9" s="5" customFormat="1" ht="25.5" customHeight="1" x14ac:dyDescent="0.25">
      <c r="A83" s="9">
        <v>81</v>
      </c>
      <c r="B83" s="2" t="s">
        <v>450</v>
      </c>
      <c r="C83" s="2" t="s">
        <v>431</v>
      </c>
      <c r="D83" s="13" t="s">
        <v>288</v>
      </c>
      <c r="E83" s="10">
        <v>106.4</v>
      </c>
      <c r="F83" s="11">
        <v>24</v>
      </c>
      <c r="G83" s="9">
        <v>4</v>
      </c>
      <c r="H83" s="33">
        <v>45379</v>
      </c>
      <c r="I83" s="3" t="s">
        <v>16</v>
      </c>
    </row>
    <row r="84" spans="1:9" s="80" customFormat="1" ht="25.5" customHeight="1" x14ac:dyDescent="0.25">
      <c r="A84" s="9">
        <v>82</v>
      </c>
      <c r="B84" s="74" t="s">
        <v>145</v>
      </c>
      <c r="C84" s="74" t="s">
        <v>146</v>
      </c>
      <c r="D84" s="75" t="s">
        <v>147</v>
      </c>
      <c r="E84" s="76">
        <v>102</v>
      </c>
      <c r="F84" s="77">
        <v>21</v>
      </c>
      <c r="G84" s="73">
        <v>1</v>
      </c>
      <c r="H84" s="78">
        <v>45254</v>
      </c>
      <c r="I84" s="79" t="s">
        <v>16</v>
      </c>
    </row>
    <row r="85" spans="1:9" s="80" customFormat="1" ht="25.5" customHeight="1" x14ac:dyDescent="0.25">
      <c r="A85" s="9">
        <v>83</v>
      </c>
      <c r="B85" s="91" t="s">
        <v>225</v>
      </c>
      <c r="C85" s="74" t="s">
        <v>215</v>
      </c>
      <c r="D85" s="75" t="s">
        <v>238</v>
      </c>
      <c r="E85" s="76">
        <v>100</v>
      </c>
      <c r="F85" s="77">
        <v>20</v>
      </c>
      <c r="G85" s="73">
        <v>1</v>
      </c>
      <c r="H85" s="78">
        <v>45296</v>
      </c>
      <c r="I85" s="79" t="s">
        <v>48</v>
      </c>
    </row>
    <row r="86" spans="1:9" s="80" customFormat="1" ht="25.5" customHeight="1" x14ac:dyDescent="0.25">
      <c r="A86" s="9">
        <v>84</v>
      </c>
      <c r="B86" s="74" t="s">
        <v>421</v>
      </c>
      <c r="C86" s="74" t="s">
        <v>476</v>
      </c>
      <c r="D86" s="75" t="s">
        <v>8</v>
      </c>
      <c r="E86" s="76">
        <v>56.8</v>
      </c>
      <c r="F86" s="77">
        <v>11</v>
      </c>
      <c r="G86" s="73">
        <v>4</v>
      </c>
      <c r="H86" s="78">
        <v>45072</v>
      </c>
      <c r="I86" s="79" t="s">
        <v>9</v>
      </c>
    </row>
    <row r="87" spans="1:9" s="80" customFormat="1" ht="25.5" customHeight="1" x14ac:dyDescent="0.25">
      <c r="A87" s="9">
        <v>85</v>
      </c>
      <c r="B87" s="91" t="s">
        <v>224</v>
      </c>
      <c r="C87" s="74" t="s">
        <v>195</v>
      </c>
      <c r="D87" s="75" t="s">
        <v>196</v>
      </c>
      <c r="E87" s="76">
        <v>54.5</v>
      </c>
      <c r="F87" s="77">
        <v>13</v>
      </c>
      <c r="G87" s="73">
        <v>3</v>
      </c>
      <c r="H87" s="78">
        <v>45310</v>
      </c>
      <c r="I87" s="79" t="s">
        <v>197</v>
      </c>
    </row>
    <row r="88" spans="1:9" s="5" customFormat="1" ht="25.5" customHeight="1" x14ac:dyDescent="0.25">
      <c r="A88" s="9">
        <v>86</v>
      </c>
      <c r="B88" s="2" t="s">
        <v>451</v>
      </c>
      <c r="C88" s="2" t="s">
        <v>432</v>
      </c>
      <c r="D88" s="13" t="s">
        <v>460</v>
      </c>
      <c r="E88" s="10">
        <v>47.5</v>
      </c>
      <c r="F88" s="11">
        <v>10</v>
      </c>
      <c r="G88" s="9">
        <v>3</v>
      </c>
      <c r="H88" s="33">
        <v>45379</v>
      </c>
      <c r="I88" s="3" t="s">
        <v>16</v>
      </c>
    </row>
    <row r="89" spans="1:9" s="80" customFormat="1" ht="25.5" customHeight="1" x14ac:dyDescent="0.25">
      <c r="A89" s="9">
        <v>87</v>
      </c>
      <c r="B89" s="91" t="s">
        <v>209</v>
      </c>
      <c r="C89" s="91" t="s">
        <v>210</v>
      </c>
      <c r="D89" s="75" t="s">
        <v>8</v>
      </c>
      <c r="E89" s="76">
        <v>16</v>
      </c>
      <c r="F89" s="77">
        <v>2</v>
      </c>
      <c r="G89" s="73">
        <v>1</v>
      </c>
      <c r="H89" s="78">
        <v>45303</v>
      </c>
      <c r="I89" s="79" t="s">
        <v>48</v>
      </c>
    </row>
    <row r="90" spans="1:9" s="5" customFormat="1" ht="25.5" customHeight="1" x14ac:dyDescent="0.25">
      <c r="A90" s="9">
        <v>88</v>
      </c>
      <c r="B90" s="2" t="s">
        <v>463</v>
      </c>
      <c r="C90" s="2" t="s">
        <v>429</v>
      </c>
      <c r="D90" s="13" t="s">
        <v>324</v>
      </c>
      <c r="E90" s="10">
        <v>11</v>
      </c>
      <c r="F90" s="11">
        <v>2</v>
      </c>
      <c r="G90" s="9">
        <v>2</v>
      </c>
      <c r="H90" s="33">
        <v>45379</v>
      </c>
      <c r="I90" s="3" t="s">
        <v>16</v>
      </c>
    </row>
    <row r="91" spans="1:9" s="80" customFormat="1" ht="25.5" customHeight="1" thickBot="1" x14ac:dyDescent="0.3">
      <c r="A91" s="81"/>
      <c r="B91" s="48"/>
      <c r="C91" s="48"/>
      <c r="D91" s="82"/>
      <c r="E91" s="87"/>
      <c r="F91" s="88"/>
      <c r="G91" s="81"/>
      <c r="H91" s="85"/>
      <c r="I91" s="86"/>
    </row>
    <row r="92" spans="1:9" s="5" customFormat="1" ht="25.5" customHeight="1" thickBot="1" x14ac:dyDescent="0.3">
      <c r="A92" s="81"/>
      <c r="B92" s="48"/>
      <c r="C92" s="48"/>
      <c r="D92" s="82"/>
      <c r="E92" s="89">
        <f>SUM(E3:E91)</f>
        <v>1990178.0399999989</v>
      </c>
      <c r="F92" s="90">
        <f>SUM(F3:F91)</f>
        <v>289815</v>
      </c>
      <c r="G92" s="81"/>
      <c r="H92" s="85"/>
      <c r="I92" s="86"/>
    </row>
    <row r="93" spans="1:9" s="5" customFormat="1" ht="25.5" customHeight="1" x14ac:dyDescent="0.25">
      <c r="A93" s="81"/>
      <c r="B93" s="48"/>
      <c r="C93" s="48"/>
      <c r="D93" s="82"/>
      <c r="E93" s="83"/>
      <c r="F93" s="84"/>
      <c r="G93" s="81"/>
      <c r="H93" s="85"/>
      <c r="I93" s="86"/>
    </row>
    <row r="94" spans="1:9" s="5" customFormat="1" ht="25.5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s="57" customFormat="1" ht="25.5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s="57" customFormat="1" ht="25.5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s="57" customFormat="1" ht="25.5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s="57" customFormat="1" ht="25.5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s="57" customFormat="1" ht="25.5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s="57" customFormat="1" ht="25.5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s="57" customFormat="1" ht="25.5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s="57" customFormat="1" ht="25.5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s="57" customFormat="1" ht="25.5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47"/>
    </row>
    <row r="104" spans="1:9" s="57" customFormat="1" ht="25.5" hidden="1" customHeight="1" x14ac:dyDescent="0.25">
      <c r="A104" s="34"/>
      <c r="B104" s="19"/>
      <c r="C104" s="19"/>
      <c r="D104" s="35"/>
      <c r="E104" s="36"/>
      <c r="F104" s="37"/>
      <c r="G104" s="34"/>
      <c r="H104" s="67"/>
      <c r="I104" s="47"/>
    </row>
    <row r="105" spans="1:9" s="57" customFormat="1" ht="25.5" hidden="1" customHeight="1" x14ac:dyDescent="0.25">
      <c r="A105" s="34"/>
      <c r="B105" s="19"/>
      <c r="C105" s="19"/>
      <c r="D105" s="35"/>
      <c r="E105" s="36"/>
      <c r="F105" s="37"/>
      <c r="G105" s="34"/>
      <c r="H105" s="67"/>
      <c r="I105" s="47"/>
    </row>
    <row r="106" spans="1:9" s="57" customFormat="1" ht="25.5" hidden="1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s="57" customFormat="1" ht="25.5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s="57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57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57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57" customFormat="1" ht="25.5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s="5" customFormat="1" ht="25.5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s="5" customFormat="1" ht="25.5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s="5" customFormat="1" ht="25.5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s="5" customFormat="1" ht="25.5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s="5" customFormat="1" ht="25.5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s="5" customFormat="1" ht="25.5" hidden="1" customHeight="1" x14ac:dyDescent="0.25">
      <c r="A117" s="34"/>
      <c r="B117" s="19"/>
      <c r="C117" s="19"/>
      <c r="D117" s="52"/>
      <c r="E117" s="53" t="s">
        <v>205</v>
      </c>
      <c r="F117" s="54"/>
      <c r="G117" s="50"/>
      <c r="H117" s="38"/>
      <c r="I117" s="18"/>
    </row>
    <row r="118" spans="1:9" s="5" customFormat="1" ht="25.5" hidden="1" customHeight="1" x14ac:dyDescent="0.25">
      <c r="A118" s="34"/>
      <c r="B118" s="19"/>
      <c r="C118" s="19"/>
      <c r="D118" s="52"/>
      <c r="E118" s="53"/>
      <c r="F118" s="54"/>
      <c r="G118" s="50"/>
      <c r="H118" s="38"/>
      <c r="I118" s="18"/>
    </row>
    <row r="119" spans="1:9" s="5" customFormat="1" ht="25.5" hidden="1" customHeight="1" x14ac:dyDescent="0.25">
      <c r="A119" s="34"/>
      <c r="B119" s="19"/>
      <c r="C119" s="19"/>
      <c r="D119" s="56"/>
      <c r="E119" s="60"/>
      <c r="F119" s="61"/>
      <c r="G119" s="58"/>
      <c r="H119" s="38"/>
      <c r="I119" s="18"/>
    </row>
    <row r="120" spans="1:9" s="5" customFormat="1" ht="25.5" hidden="1" customHeight="1" x14ac:dyDescent="0.25">
      <c r="A120" s="34"/>
      <c r="B120" s="19"/>
      <c r="C120" s="19"/>
      <c r="D120" s="64"/>
      <c r="E120" s="53"/>
      <c r="F120" s="65"/>
      <c r="G120" s="57"/>
      <c r="H120" s="38"/>
      <c r="I120" s="18"/>
    </row>
    <row r="121" spans="1:9" s="5" customFormat="1" ht="25.5" hidden="1" customHeight="1" x14ac:dyDescent="0.25">
      <c r="A121" s="50"/>
      <c r="B121" s="51"/>
      <c r="C121" s="51"/>
      <c r="D121" s="64"/>
      <c r="E121" s="53"/>
      <c r="F121" s="65"/>
      <c r="G121" s="57"/>
      <c r="H121" s="55"/>
      <c r="I121" s="56"/>
    </row>
    <row r="122" spans="1:9" s="5" customFormat="1" ht="25.5" hidden="1" customHeight="1" x14ac:dyDescent="0.25">
      <c r="A122" s="58"/>
      <c r="B122" s="59"/>
      <c r="C122" s="59"/>
      <c r="D122" s="64"/>
      <c r="E122" s="53"/>
      <c r="F122" s="65"/>
      <c r="G122" s="57"/>
      <c r="H122" s="62"/>
      <c r="I122" s="56"/>
    </row>
    <row r="123" spans="1:9" s="5" customFormat="1" ht="25.5" hidden="1" customHeight="1" x14ac:dyDescent="0.25">
      <c r="A123" s="57"/>
      <c r="B123" s="63"/>
      <c r="C123" s="63"/>
      <c r="D123" s="64"/>
      <c r="E123" s="53"/>
      <c r="F123" s="65"/>
      <c r="G123" s="57"/>
      <c r="H123" s="66"/>
      <c r="I123" s="63"/>
    </row>
    <row r="124" spans="1:9" s="5" customFormat="1" ht="25.5" hidden="1" customHeight="1" x14ac:dyDescent="0.25">
      <c r="A124" s="57"/>
      <c r="B124" s="63"/>
      <c r="C124" s="63"/>
      <c r="D124" s="64"/>
      <c r="E124" s="53"/>
      <c r="F124" s="65"/>
      <c r="G124" s="57"/>
      <c r="H124" s="66"/>
      <c r="I124" s="63"/>
    </row>
    <row r="125" spans="1:9" s="5" customFormat="1" ht="25.5" hidden="1" customHeight="1" x14ac:dyDescent="0.25">
      <c r="A125" s="57"/>
      <c r="B125" s="63"/>
      <c r="C125" s="63"/>
      <c r="D125" s="64"/>
      <c r="E125" s="53"/>
      <c r="F125" s="65"/>
      <c r="G125" s="57"/>
      <c r="H125" s="66"/>
      <c r="I125" s="63"/>
    </row>
    <row r="126" spans="1:9" s="5" customFormat="1" ht="25.5" hidden="1" customHeight="1" x14ac:dyDescent="0.25">
      <c r="A126" s="57"/>
      <c r="B126" s="63"/>
      <c r="C126" s="63"/>
      <c r="D126" s="64"/>
      <c r="E126" s="53"/>
      <c r="F126" s="65"/>
      <c r="G126" s="57"/>
      <c r="H126" s="66"/>
      <c r="I126" s="63"/>
    </row>
    <row r="127" spans="1:9" s="5" customFormat="1" ht="25.5" hidden="1" customHeight="1" x14ac:dyDescent="0.25">
      <c r="A127" s="57"/>
      <c r="B127" s="63"/>
      <c r="C127" s="63"/>
      <c r="D127" s="64"/>
      <c r="E127" s="53"/>
      <c r="F127" s="65"/>
      <c r="G127" s="57"/>
      <c r="H127" s="66"/>
      <c r="I127" s="63"/>
    </row>
    <row r="128" spans="1:9" s="5" customFormat="1" ht="25.5" hidden="1" customHeight="1" x14ac:dyDescent="0.25">
      <c r="A128" s="57"/>
      <c r="B128" s="63"/>
      <c r="C128" s="63"/>
      <c r="D128" s="64"/>
      <c r="E128" s="53"/>
      <c r="F128" s="65"/>
      <c r="G128" s="57"/>
      <c r="H128" s="66"/>
      <c r="I128" s="63"/>
    </row>
    <row r="129" spans="1:9" s="5" customFormat="1" ht="25.5" hidden="1" customHeight="1" x14ac:dyDescent="0.25">
      <c r="A129" s="57"/>
      <c r="B129" s="63"/>
      <c r="C129" s="63"/>
      <c r="D129" s="64"/>
      <c r="E129" s="53"/>
      <c r="F129" s="65"/>
      <c r="G129" s="57"/>
      <c r="H129" s="66"/>
      <c r="I129" s="63"/>
    </row>
    <row r="130" spans="1:9" s="5" customFormat="1" ht="25.5" hidden="1" customHeight="1" x14ac:dyDescent="0.25">
      <c r="A130" s="57"/>
      <c r="B130" s="63"/>
      <c r="C130" s="63"/>
      <c r="D130" s="64"/>
      <c r="E130" s="53"/>
      <c r="F130" s="65"/>
      <c r="G130" s="57"/>
      <c r="H130" s="66"/>
      <c r="I130" s="63"/>
    </row>
    <row r="131" spans="1:9" s="5" customFormat="1" ht="25.5" hidden="1" customHeight="1" x14ac:dyDescent="0.25">
      <c r="A131" s="57"/>
      <c r="B131" s="63"/>
      <c r="C131" s="63"/>
      <c r="D131" s="64"/>
      <c r="E131" s="53"/>
      <c r="F131" s="65"/>
      <c r="G131" s="57"/>
      <c r="H131" s="66"/>
      <c r="I131" s="63"/>
    </row>
    <row r="132" spans="1:9" s="5" customFormat="1" ht="25.5" hidden="1" customHeight="1" x14ac:dyDescent="0.25">
      <c r="A132" s="57"/>
      <c r="B132" s="63"/>
      <c r="C132" s="63"/>
      <c r="D132" s="64"/>
      <c r="E132" s="53"/>
      <c r="F132" s="65"/>
      <c r="G132" s="57"/>
      <c r="H132" s="66"/>
      <c r="I132" s="63"/>
    </row>
    <row r="133" spans="1:9" s="5" customFormat="1" ht="25.5" hidden="1" customHeight="1" x14ac:dyDescent="0.25">
      <c r="A133" s="57"/>
      <c r="B133" s="63"/>
      <c r="C133" s="63"/>
      <c r="D133" s="64"/>
      <c r="E133" s="53"/>
      <c r="F133" s="65"/>
      <c r="G133" s="57"/>
      <c r="H133" s="66"/>
      <c r="I133" s="63"/>
    </row>
    <row r="134" spans="1:9" s="5" customFormat="1" ht="25.5" hidden="1" customHeight="1" x14ac:dyDescent="0.25">
      <c r="A134" s="57"/>
      <c r="B134" s="63"/>
      <c r="C134" s="63"/>
      <c r="D134" s="64"/>
      <c r="E134" s="53"/>
      <c r="F134" s="65"/>
      <c r="G134" s="57"/>
      <c r="H134" s="66"/>
      <c r="I134" s="63"/>
    </row>
    <row r="135" spans="1:9" s="5" customFormat="1" ht="25.5" hidden="1" customHeight="1" x14ac:dyDescent="0.25">
      <c r="A135" s="57"/>
      <c r="B135" s="63"/>
      <c r="C135" s="63"/>
      <c r="D135" s="12"/>
      <c r="E135" s="7"/>
      <c r="F135" s="8"/>
      <c r="H135" s="66"/>
      <c r="I135" s="63"/>
    </row>
    <row r="136" spans="1:9" s="5" customFormat="1" ht="25.5" hidden="1" customHeight="1" x14ac:dyDescent="0.25">
      <c r="A136" s="57"/>
      <c r="B136" s="63"/>
      <c r="C136" s="63"/>
      <c r="D136" s="12"/>
      <c r="E136" s="7"/>
      <c r="F136" s="8"/>
      <c r="H136" s="66"/>
      <c r="I136" s="63"/>
    </row>
    <row r="137" spans="1:9" s="5" customFormat="1" ht="25.5" hidden="1" customHeight="1" x14ac:dyDescent="0.25">
      <c r="A137" s="57"/>
      <c r="B137" s="63"/>
      <c r="C137" s="63"/>
      <c r="D137" s="12"/>
      <c r="E137" s="7"/>
      <c r="F137" s="8"/>
      <c r="H137" s="66"/>
      <c r="I137" s="63"/>
    </row>
    <row r="138" spans="1:9" s="5" customFormat="1" ht="25.5" hidden="1" customHeight="1" x14ac:dyDescent="0.25">
      <c r="B138" s="6"/>
      <c r="C138" s="6"/>
      <c r="D138" s="12"/>
      <c r="E138" s="7"/>
      <c r="F138" s="8"/>
      <c r="H138" s="32"/>
      <c r="I138" s="6"/>
    </row>
    <row r="139" spans="1:9" s="5" customFormat="1" ht="25.5" hidden="1" customHeight="1" x14ac:dyDescent="0.25">
      <c r="B139" s="6"/>
      <c r="C139" s="6"/>
      <c r="D139" s="12"/>
      <c r="E139" s="7"/>
      <c r="F139" s="8"/>
      <c r="H139" s="32"/>
      <c r="I139" s="6"/>
    </row>
    <row r="140" spans="1:9" s="5" customFormat="1" ht="25.5" hidden="1" customHeight="1" x14ac:dyDescent="0.25">
      <c r="B140" s="6"/>
      <c r="C140" s="6"/>
      <c r="D140" s="12"/>
      <c r="E140" s="7"/>
      <c r="F140" s="8"/>
      <c r="H140" s="32"/>
      <c r="I140" s="6"/>
    </row>
    <row r="141" spans="1:9" s="5" customFormat="1" ht="25.5" hidden="1" customHeight="1" x14ac:dyDescent="0.25">
      <c r="B141" s="6"/>
      <c r="C141" s="6"/>
      <c r="D141" s="12"/>
      <c r="E141" s="7"/>
      <c r="F141" s="8"/>
      <c r="H141" s="32"/>
      <c r="I141" s="6"/>
    </row>
    <row r="142" spans="1:9" s="5" customFormat="1" ht="25.5" hidden="1" customHeight="1" x14ac:dyDescent="0.25">
      <c r="B142" s="6"/>
      <c r="C142" s="6"/>
      <c r="D142" s="12"/>
      <c r="E142" s="7"/>
      <c r="F142" s="8"/>
      <c r="H142" s="32"/>
      <c r="I142" s="6"/>
    </row>
    <row r="143" spans="1:9" s="5" customFormat="1" ht="25.5" hidden="1" customHeight="1" x14ac:dyDescent="0.25">
      <c r="B143" s="6"/>
      <c r="C143" s="6"/>
      <c r="D143" s="12"/>
      <c r="E143" s="7"/>
      <c r="F143" s="8"/>
      <c r="H143" s="32"/>
      <c r="I143" s="6"/>
    </row>
    <row r="144" spans="1:9" s="5" customFormat="1" ht="25.5" hidden="1" customHeight="1" x14ac:dyDescent="0.25">
      <c r="B144" s="6"/>
      <c r="C144" s="6"/>
      <c r="D144" s="12"/>
      <c r="E144" s="7"/>
      <c r="F144" s="8"/>
      <c r="H144" s="32"/>
      <c r="I144" s="6"/>
    </row>
    <row r="145" spans="2:9" s="5" customFormat="1" ht="25.5" hidden="1" customHeight="1" x14ac:dyDescent="0.25">
      <c r="B145" s="6"/>
      <c r="C145" s="6"/>
      <c r="D145" s="12"/>
      <c r="E145" s="7"/>
      <c r="F145" s="8"/>
      <c r="H145" s="32"/>
      <c r="I145" s="6"/>
    </row>
    <row r="146" spans="2:9" s="5" customFormat="1" ht="25.5" hidden="1" customHeight="1" x14ac:dyDescent="0.25">
      <c r="B146" s="6"/>
      <c r="C146" s="6"/>
      <c r="D146" s="12"/>
      <c r="E146" s="7"/>
      <c r="F146" s="8"/>
      <c r="H146" s="32"/>
      <c r="I146" s="6"/>
    </row>
    <row r="147" spans="2:9" s="5" customFormat="1" ht="25.5" hidden="1" customHeight="1" x14ac:dyDescent="0.25">
      <c r="B147" s="6"/>
      <c r="C147" s="6"/>
      <c r="D147" s="12"/>
      <c r="E147" s="7"/>
      <c r="F147" s="8"/>
      <c r="H147" s="32"/>
      <c r="I147" s="6"/>
    </row>
    <row r="148" spans="2:9" s="5" customFormat="1" ht="25.5" hidden="1" customHeight="1" x14ac:dyDescent="0.25">
      <c r="B148" s="6"/>
      <c r="C148" s="6"/>
      <c r="D148" s="12"/>
      <c r="E148" s="7"/>
      <c r="F148" s="8"/>
      <c r="H148" s="32"/>
      <c r="I148" s="6"/>
    </row>
    <row r="149" spans="2:9" s="5" customFormat="1" ht="25.5" hidden="1" customHeight="1" x14ac:dyDescent="0.25">
      <c r="B149" s="6"/>
      <c r="C149" s="6"/>
      <c r="D149" s="12"/>
      <c r="E149" s="7"/>
      <c r="F149" s="8"/>
      <c r="H149" s="32"/>
      <c r="I149" s="6"/>
    </row>
    <row r="150" spans="2:9" s="5" customFormat="1" ht="25.5" hidden="1" customHeight="1" x14ac:dyDescent="0.25">
      <c r="B150" s="6"/>
      <c r="C150" s="6"/>
      <c r="D150" s="12"/>
      <c r="E150" s="7"/>
      <c r="F150" s="8"/>
      <c r="H150" s="32"/>
      <c r="I150" s="6"/>
    </row>
    <row r="151" spans="2:9" s="5" customFormat="1" ht="25.5" hidden="1" customHeight="1" x14ac:dyDescent="0.25">
      <c r="B151" s="6"/>
      <c r="C151" s="6"/>
      <c r="D151" s="12"/>
      <c r="E151" s="7"/>
      <c r="F151" s="8"/>
      <c r="H151" s="32"/>
      <c r="I151" s="6"/>
    </row>
    <row r="152" spans="2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2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2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2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2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2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2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2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  <row r="160" spans="2:9" s="5" customFormat="1" ht="25.5" hidden="1" customHeight="1" x14ac:dyDescent="0.25">
      <c r="B160" s="6"/>
      <c r="C160" s="6"/>
      <c r="D160" s="12"/>
      <c r="E160" s="7"/>
      <c r="F160" s="8"/>
      <c r="H160" s="32"/>
      <c r="I160" s="6"/>
    </row>
    <row r="161" spans="2:9" s="5" customFormat="1" ht="25.5" hidden="1" customHeight="1" x14ac:dyDescent="0.25">
      <c r="B161" s="6"/>
      <c r="C161" s="6"/>
      <c r="D161" s="12"/>
      <c r="E161" s="7"/>
      <c r="F161" s="8"/>
      <c r="H161" s="32"/>
      <c r="I161" s="6"/>
    </row>
  </sheetData>
  <mergeCells count="1">
    <mergeCell ref="A1:I1"/>
  </mergeCells>
  <conditionalFormatting sqref="B3:B90">
    <cfRule type="duplicateValues" dxfId="72" priority="1"/>
  </conditionalFormatting>
  <conditionalFormatting sqref="B3:B116">
    <cfRule type="duplicateValues" dxfId="71" priority="63"/>
  </conditionalFormatting>
  <conditionalFormatting sqref="B11:B19 B3:B8 B21:B22">
    <cfRule type="duplicateValues" dxfId="70" priority="6"/>
  </conditionalFormatting>
  <conditionalFormatting sqref="C22">
    <cfRule type="duplicateValues" dxfId="69" priority="5"/>
  </conditionalFormatting>
  <conditionalFormatting sqref="C85">
    <cfRule type="duplicateValues" dxfId="68" priority="3"/>
  </conditionalFormatting>
  <conditionalFormatting sqref="C86">
    <cfRule type="duplicateValues" dxfId="67" priority="2"/>
  </conditionalFormatting>
  <conditionalFormatting sqref="F12">
    <cfRule type="duplicateValues" dxfId="66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5BC0-42F1-4673-9495-B0CFABA9FFE5}">
  <dimension ref="A1:I187"/>
  <sheetViews>
    <sheetView topLeftCell="A35" zoomScale="75" zoomScaleNormal="75" workbookViewId="0">
      <selection activeCell="B45" sqref="B45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515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customFormat="1" ht="25.5" customHeight="1" x14ac:dyDescent="0.25">
      <c r="A3" s="73">
        <v>1</v>
      </c>
      <c r="B3" s="74" t="s">
        <v>417</v>
      </c>
      <c r="C3" s="74" t="s">
        <v>417</v>
      </c>
      <c r="D3" s="75" t="s">
        <v>8</v>
      </c>
      <c r="E3" s="76">
        <v>298665.44</v>
      </c>
      <c r="F3" s="77">
        <v>52748</v>
      </c>
      <c r="G3" s="73">
        <v>29</v>
      </c>
      <c r="H3" s="78">
        <v>45359</v>
      </c>
      <c r="I3" s="79" t="s">
        <v>11</v>
      </c>
    </row>
    <row r="4" spans="1:9" customFormat="1" ht="26.1" customHeight="1" x14ac:dyDescent="0.25">
      <c r="A4" s="73">
        <v>2</v>
      </c>
      <c r="B4" s="74" t="s">
        <v>399</v>
      </c>
      <c r="C4" s="74" t="s">
        <v>400</v>
      </c>
      <c r="D4" s="75" t="s">
        <v>8</v>
      </c>
      <c r="E4" s="76">
        <v>149230.5</v>
      </c>
      <c r="F4" s="77">
        <v>21650</v>
      </c>
      <c r="G4" s="73">
        <v>16</v>
      </c>
      <c r="H4" s="78">
        <v>45380</v>
      </c>
      <c r="I4" s="79" t="s">
        <v>13</v>
      </c>
    </row>
    <row r="5" spans="1:9" customFormat="1" ht="26.1" customHeight="1" x14ac:dyDescent="0.25">
      <c r="A5" s="73">
        <v>3</v>
      </c>
      <c r="B5" s="74" t="s">
        <v>277</v>
      </c>
      <c r="C5" s="74" t="s">
        <v>278</v>
      </c>
      <c r="D5" s="75" t="s">
        <v>49</v>
      </c>
      <c r="E5" s="76">
        <v>108664.94</v>
      </c>
      <c r="F5" s="77">
        <v>14422</v>
      </c>
      <c r="G5" s="73">
        <v>12</v>
      </c>
      <c r="H5" s="78">
        <v>45352</v>
      </c>
      <c r="I5" s="79" t="s">
        <v>13</v>
      </c>
    </row>
    <row r="6" spans="1:9" customFormat="1" ht="26.1" customHeight="1" x14ac:dyDescent="0.25">
      <c r="A6" s="73">
        <v>4</v>
      </c>
      <c r="B6" s="74" t="s">
        <v>540</v>
      </c>
      <c r="C6" s="74" t="s">
        <v>541</v>
      </c>
      <c r="D6" s="75" t="s">
        <v>542</v>
      </c>
      <c r="E6" s="76">
        <v>77739.070000000007</v>
      </c>
      <c r="F6" s="77">
        <v>10564</v>
      </c>
      <c r="G6" s="73">
        <v>16</v>
      </c>
      <c r="H6" s="78">
        <v>45401</v>
      </c>
      <c r="I6" s="79" t="s">
        <v>14</v>
      </c>
    </row>
    <row r="7" spans="1:9" customFormat="1" ht="26.1" customHeight="1" x14ac:dyDescent="0.25">
      <c r="A7" s="73">
        <v>5</v>
      </c>
      <c r="B7" s="74" t="s">
        <v>523</v>
      </c>
      <c r="C7" s="74" t="s">
        <v>523</v>
      </c>
      <c r="D7" s="75" t="s">
        <v>524</v>
      </c>
      <c r="E7" s="76">
        <v>70370.14</v>
      </c>
      <c r="F7" s="77">
        <v>10316</v>
      </c>
      <c r="G7" s="73">
        <v>20</v>
      </c>
      <c r="H7" s="78">
        <v>45394</v>
      </c>
      <c r="I7" s="79" t="s">
        <v>11</v>
      </c>
    </row>
    <row r="8" spans="1:9" customFormat="1" ht="26.1" customHeight="1" x14ac:dyDescent="0.25">
      <c r="A8" s="73">
        <v>6</v>
      </c>
      <c r="B8" s="74" t="s">
        <v>556</v>
      </c>
      <c r="C8" s="74" t="s">
        <v>556</v>
      </c>
      <c r="D8" s="75" t="s">
        <v>10</v>
      </c>
      <c r="E8" s="76">
        <v>63900.14</v>
      </c>
      <c r="F8" s="77">
        <v>10816</v>
      </c>
      <c r="G8" s="73">
        <v>15</v>
      </c>
      <c r="H8" s="78">
        <v>45394</v>
      </c>
      <c r="I8" s="79" t="s">
        <v>340</v>
      </c>
    </row>
    <row r="9" spans="1:9" ht="25.5" customHeight="1" x14ac:dyDescent="0.25">
      <c r="A9" s="73">
        <v>7</v>
      </c>
      <c r="B9" s="74" t="s">
        <v>518</v>
      </c>
      <c r="C9" s="74" t="s">
        <v>519</v>
      </c>
      <c r="D9" s="75" t="s">
        <v>520</v>
      </c>
      <c r="E9" s="76">
        <v>55083.199999999997</v>
      </c>
      <c r="F9" s="77">
        <v>10421</v>
      </c>
      <c r="G9" s="73">
        <v>19</v>
      </c>
      <c r="H9" s="78">
        <v>45401</v>
      </c>
      <c r="I9" s="79" t="s">
        <v>15</v>
      </c>
    </row>
    <row r="10" spans="1:9" customFormat="1" ht="26.1" customHeight="1" x14ac:dyDescent="0.25">
      <c r="A10" s="73">
        <v>8</v>
      </c>
      <c r="B10" s="74" t="s">
        <v>525</v>
      </c>
      <c r="C10" s="74" t="s">
        <v>526</v>
      </c>
      <c r="D10" s="75" t="s">
        <v>20</v>
      </c>
      <c r="E10" s="76">
        <v>52510.53</v>
      </c>
      <c r="F10" s="77">
        <v>7443</v>
      </c>
      <c r="G10" s="73">
        <v>19</v>
      </c>
      <c r="H10" s="78">
        <v>45394</v>
      </c>
      <c r="I10" s="79" t="s">
        <v>527</v>
      </c>
    </row>
    <row r="11" spans="1:9" customFormat="1" ht="26.1" customHeight="1" x14ac:dyDescent="0.25">
      <c r="A11" s="73">
        <v>9</v>
      </c>
      <c r="B11" s="74" t="s">
        <v>441</v>
      </c>
      <c r="C11" s="74" t="s">
        <v>422</v>
      </c>
      <c r="D11" s="75" t="s">
        <v>455</v>
      </c>
      <c r="E11" s="76">
        <v>46007.55</v>
      </c>
      <c r="F11" s="77">
        <v>7252</v>
      </c>
      <c r="G11" s="73">
        <v>24</v>
      </c>
      <c r="H11" s="78">
        <v>45379</v>
      </c>
      <c r="I11" s="79" t="s">
        <v>16</v>
      </c>
    </row>
    <row r="12" spans="1:9" customFormat="1" ht="26.1" customHeight="1" x14ac:dyDescent="0.25">
      <c r="A12" s="73">
        <v>10</v>
      </c>
      <c r="B12" s="74" t="s">
        <v>392</v>
      </c>
      <c r="C12" s="74" t="s">
        <v>393</v>
      </c>
      <c r="D12" s="75" t="s">
        <v>8</v>
      </c>
      <c r="E12" s="76">
        <v>45964.11</v>
      </c>
      <c r="F12" s="77">
        <v>7579</v>
      </c>
      <c r="G12" s="73">
        <v>13</v>
      </c>
      <c r="H12" s="78">
        <v>45373</v>
      </c>
      <c r="I12" s="79" t="s">
        <v>394</v>
      </c>
    </row>
    <row r="13" spans="1:9" customFormat="1" ht="26.1" customHeight="1" x14ac:dyDescent="0.25">
      <c r="A13" s="73">
        <v>11</v>
      </c>
      <c r="B13" s="74" t="s">
        <v>403</v>
      </c>
      <c r="C13" s="74" t="s">
        <v>404</v>
      </c>
      <c r="D13" s="75" t="s">
        <v>405</v>
      </c>
      <c r="E13" s="76">
        <v>45779.89</v>
      </c>
      <c r="F13" s="77">
        <v>8933</v>
      </c>
      <c r="G13" s="73">
        <v>19</v>
      </c>
      <c r="H13" s="78">
        <v>45373</v>
      </c>
      <c r="I13" s="79" t="s">
        <v>48</v>
      </c>
    </row>
    <row r="14" spans="1:9" customFormat="1" ht="26.1" customHeight="1" x14ac:dyDescent="0.25">
      <c r="A14" s="73">
        <v>12</v>
      </c>
      <c r="B14" s="74" t="s">
        <v>440</v>
      </c>
      <c r="C14" s="74" t="s">
        <v>435</v>
      </c>
      <c r="D14" s="75" t="s">
        <v>454</v>
      </c>
      <c r="E14" s="76">
        <v>42132.32</v>
      </c>
      <c r="F14" s="77">
        <v>6522</v>
      </c>
      <c r="G14" s="73">
        <v>24</v>
      </c>
      <c r="H14" s="78">
        <v>45379</v>
      </c>
      <c r="I14" s="79" t="s">
        <v>16</v>
      </c>
    </row>
    <row r="15" spans="1:9" ht="26.1" customHeight="1" x14ac:dyDescent="0.25">
      <c r="A15" s="73">
        <v>13</v>
      </c>
      <c r="B15" s="74" t="s">
        <v>528</v>
      </c>
      <c r="C15" s="74" t="s">
        <v>529</v>
      </c>
      <c r="D15" s="75" t="s">
        <v>8</v>
      </c>
      <c r="E15" s="76">
        <v>37354.78</v>
      </c>
      <c r="F15" s="77">
        <v>4742</v>
      </c>
      <c r="G15" s="73">
        <v>19</v>
      </c>
      <c r="H15" s="78">
        <v>45408</v>
      </c>
      <c r="I15" s="79" t="s">
        <v>11</v>
      </c>
    </row>
    <row r="16" spans="1:9" customFormat="1" ht="26.1" customHeight="1" x14ac:dyDescent="0.25">
      <c r="A16" s="73">
        <v>14</v>
      </c>
      <c r="B16" s="74" t="s">
        <v>397</v>
      </c>
      <c r="C16" s="74" t="s">
        <v>398</v>
      </c>
      <c r="D16" s="75" t="s">
        <v>8</v>
      </c>
      <c r="E16" s="76">
        <v>34132.67</v>
      </c>
      <c r="F16" s="77">
        <v>5044</v>
      </c>
      <c r="G16" s="73">
        <v>12</v>
      </c>
      <c r="H16" s="78">
        <v>45373</v>
      </c>
      <c r="I16" s="79" t="s">
        <v>48</v>
      </c>
    </row>
    <row r="17" spans="1:9" customFormat="1" ht="25.5" customHeight="1" x14ac:dyDescent="0.25">
      <c r="A17" s="73">
        <v>15</v>
      </c>
      <c r="B17" s="74" t="s">
        <v>530</v>
      </c>
      <c r="C17" s="74" t="s">
        <v>531</v>
      </c>
      <c r="D17" s="75" t="s">
        <v>532</v>
      </c>
      <c r="E17" s="76">
        <v>31739.8</v>
      </c>
      <c r="F17" s="77">
        <v>4957</v>
      </c>
      <c r="G17" s="73">
        <v>14</v>
      </c>
      <c r="H17" s="78">
        <v>45401</v>
      </c>
      <c r="I17" s="79" t="s">
        <v>11</v>
      </c>
    </row>
    <row r="18" spans="1:9" customFormat="1" ht="26.1" customHeight="1" x14ac:dyDescent="0.25">
      <c r="A18" s="73">
        <v>16</v>
      </c>
      <c r="B18" s="74" t="s">
        <v>533</v>
      </c>
      <c r="C18" s="74" t="s">
        <v>534</v>
      </c>
      <c r="D18" s="75" t="s">
        <v>199</v>
      </c>
      <c r="E18" s="76">
        <v>29170.77</v>
      </c>
      <c r="F18" s="77">
        <v>4058</v>
      </c>
      <c r="G18" s="73">
        <v>14</v>
      </c>
      <c r="H18" s="78">
        <v>45387</v>
      </c>
      <c r="I18" s="79" t="s">
        <v>9</v>
      </c>
    </row>
    <row r="19" spans="1:9" ht="25.5" customHeight="1" x14ac:dyDescent="0.25">
      <c r="A19" s="73">
        <v>17</v>
      </c>
      <c r="B19" s="74" t="s">
        <v>549</v>
      </c>
      <c r="C19" s="74" t="s">
        <v>550</v>
      </c>
      <c r="D19" s="75" t="s">
        <v>18</v>
      </c>
      <c r="E19" s="76">
        <v>22896</v>
      </c>
      <c r="F19" s="77">
        <v>4558</v>
      </c>
      <c r="G19" s="73">
        <v>13</v>
      </c>
      <c r="H19" s="78">
        <v>45394</v>
      </c>
      <c r="I19" s="79" t="s">
        <v>19</v>
      </c>
    </row>
    <row r="20" spans="1:9" customFormat="1" ht="26.1" customHeight="1" x14ac:dyDescent="0.25">
      <c r="A20" s="73">
        <v>18</v>
      </c>
      <c r="B20" s="74" t="s">
        <v>516</v>
      </c>
      <c r="C20" s="74" t="s">
        <v>516</v>
      </c>
      <c r="D20" s="75" t="s">
        <v>517</v>
      </c>
      <c r="E20" s="76">
        <v>18265.38</v>
      </c>
      <c r="F20" s="77">
        <v>2798</v>
      </c>
      <c r="G20" s="73">
        <v>16</v>
      </c>
      <c r="H20" s="78">
        <v>45387</v>
      </c>
      <c r="I20" s="79" t="s">
        <v>15</v>
      </c>
    </row>
    <row r="21" spans="1:9" customFormat="1" ht="26.1" customHeight="1" x14ac:dyDescent="0.25">
      <c r="A21" s="73">
        <v>19</v>
      </c>
      <c r="B21" s="74" t="s">
        <v>442</v>
      </c>
      <c r="C21" s="74" t="s">
        <v>423</v>
      </c>
      <c r="D21" s="75" t="s">
        <v>21</v>
      </c>
      <c r="E21" s="76">
        <v>13565.88</v>
      </c>
      <c r="F21" s="77">
        <v>2084</v>
      </c>
      <c r="G21" s="73">
        <v>14</v>
      </c>
      <c r="H21" s="78">
        <v>45379</v>
      </c>
      <c r="I21" s="79" t="s">
        <v>16</v>
      </c>
    </row>
    <row r="22" spans="1:9" ht="26.1" customHeight="1" x14ac:dyDescent="0.25">
      <c r="A22" s="73">
        <v>20</v>
      </c>
      <c r="B22" s="74" t="s">
        <v>543</v>
      </c>
      <c r="C22" s="74" t="s">
        <v>544</v>
      </c>
      <c r="D22" s="75" t="s">
        <v>545</v>
      </c>
      <c r="E22" s="76">
        <v>13415.11</v>
      </c>
      <c r="F22" s="77">
        <v>2526</v>
      </c>
      <c r="G22" s="73">
        <v>20</v>
      </c>
      <c r="H22" s="78">
        <v>45408</v>
      </c>
      <c r="I22" s="79" t="s">
        <v>14</v>
      </c>
    </row>
    <row r="23" spans="1:9" customFormat="1" ht="26.1" customHeight="1" x14ac:dyDescent="0.25">
      <c r="A23" s="73">
        <v>21</v>
      </c>
      <c r="B23" s="74" t="s">
        <v>211</v>
      </c>
      <c r="C23" s="74" t="s">
        <v>211</v>
      </c>
      <c r="D23" s="75" t="s">
        <v>10</v>
      </c>
      <c r="E23" s="76">
        <v>11077.869999999879</v>
      </c>
      <c r="F23" s="77">
        <v>2631</v>
      </c>
      <c r="G23" s="73">
        <v>4</v>
      </c>
      <c r="H23" s="78">
        <v>45310</v>
      </c>
      <c r="I23" s="79" t="s">
        <v>235</v>
      </c>
    </row>
    <row r="24" spans="1:9" ht="26.1" customHeight="1" x14ac:dyDescent="0.25">
      <c r="A24" s="73">
        <v>22</v>
      </c>
      <c r="B24" s="91" t="s">
        <v>548</v>
      </c>
      <c r="C24" s="74" t="s">
        <v>548</v>
      </c>
      <c r="D24" s="75" t="s">
        <v>21</v>
      </c>
      <c r="E24" s="76">
        <v>8512.6</v>
      </c>
      <c r="F24" s="77">
        <v>1399</v>
      </c>
      <c r="G24" s="73">
        <v>8</v>
      </c>
      <c r="H24" s="78">
        <v>45387</v>
      </c>
      <c r="I24" s="79" t="s">
        <v>30</v>
      </c>
    </row>
    <row r="25" spans="1:9" customFormat="1" ht="25.5" customHeight="1" x14ac:dyDescent="0.25">
      <c r="A25" s="73">
        <v>23</v>
      </c>
      <c r="B25" s="74" t="s">
        <v>546</v>
      </c>
      <c r="C25" s="74" t="s">
        <v>547</v>
      </c>
      <c r="D25" s="75" t="s">
        <v>8</v>
      </c>
      <c r="E25" s="76">
        <v>8366.08</v>
      </c>
      <c r="F25" s="77">
        <v>1239</v>
      </c>
      <c r="G25" s="73">
        <v>12</v>
      </c>
      <c r="H25" s="78">
        <v>45387</v>
      </c>
      <c r="I25" s="79" t="s">
        <v>14</v>
      </c>
    </row>
    <row r="26" spans="1:9" customFormat="1" ht="26.1" customHeight="1" x14ac:dyDescent="0.25">
      <c r="A26" s="73">
        <v>24</v>
      </c>
      <c r="B26" s="74" t="s">
        <v>339</v>
      </c>
      <c r="C26" s="74" t="s">
        <v>339</v>
      </c>
      <c r="D26" s="75" t="s">
        <v>10</v>
      </c>
      <c r="E26" s="76">
        <v>7993.53</v>
      </c>
      <c r="F26" s="77">
        <v>1516</v>
      </c>
      <c r="G26" s="73">
        <v>12</v>
      </c>
      <c r="H26" s="78">
        <v>45338</v>
      </c>
      <c r="I26" s="79" t="s">
        <v>340</v>
      </c>
    </row>
    <row r="27" spans="1:9" customFormat="1" ht="25.5" customHeight="1" x14ac:dyDescent="0.25">
      <c r="A27" s="73">
        <v>25</v>
      </c>
      <c r="B27" s="74" t="s">
        <v>390</v>
      </c>
      <c r="C27" s="74" t="s">
        <v>391</v>
      </c>
      <c r="D27" s="75" t="s">
        <v>8</v>
      </c>
      <c r="E27" s="76">
        <v>6562.68</v>
      </c>
      <c r="F27" s="77">
        <v>1120</v>
      </c>
      <c r="G27" s="73">
        <v>11</v>
      </c>
      <c r="H27" s="78">
        <v>45366</v>
      </c>
      <c r="I27" s="79" t="s">
        <v>48</v>
      </c>
    </row>
    <row r="28" spans="1:9" s="80" customFormat="1" ht="26.1" customHeight="1" x14ac:dyDescent="0.25">
      <c r="A28" s="73">
        <v>26</v>
      </c>
      <c r="B28" s="74" t="s">
        <v>443</v>
      </c>
      <c r="C28" s="74" t="s">
        <v>424</v>
      </c>
      <c r="D28" s="75" t="s">
        <v>456</v>
      </c>
      <c r="E28" s="76">
        <v>5610.81</v>
      </c>
      <c r="F28" s="77">
        <v>970</v>
      </c>
      <c r="G28" s="73">
        <v>13</v>
      </c>
      <c r="H28" s="78">
        <v>45379</v>
      </c>
      <c r="I28" s="79" t="s">
        <v>16</v>
      </c>
    </row>
    <row r="29" spans="1:9" s="80" customFormat="1" ht="26.1" customHeight="1" x14ac:dyDescent="0.25">
      <c r="A29" s="73">
        <v>27</v>
      </c>
      <c r="B29" s="74" t="s">
        <v>551</v>
      </c>
      <c r="C29" s="74" t="s">
        <v>551</v>
      </c>
      <c r="D29" s="75" t="s">
        <v>24</v>
      </c>
      <c r="E29" s="76">
        <v>4946</v>
      </c>
      <c r="F29" s="77">
        <v>979</v>
      </c>
      <c r="G29" s="73">
        <v>10</v>
      </c>
      <c r="H29" s="78">
        <v>45387</v>
      </c>
      <c r="I29" s="79" t="s">
        <v>19</v>
      </c>
    </row>
    <row r="30" spans="1:9" s="5" customFormat="1" ht="26.1" customHeight="1" x14ac:dyDescent="0.25">
      <c r="A30" s="73">
        <v>28</v>
      </c>
      <c r="B30" s="74" t="s">
        <v>562</v>
      </c>
      <c r="C30" s="74" t="s">
        <v>563</v>
      </c>
      <c r="D30" s="75" t="s">
        <v>8</v>
      </c>
      <c r="E30" s="76">
        <v>4752.4399999999996</v>
      </c>
      <c r="F30" s="77">
        <v>669</v>
      </c>
      <c r="G30" s="73">
        <v>2</v>
      </c>
      <c r="H30" s="78">
        <v>45408</v>
      </c>
      <c r="I30" s="79" t="s">
        <v>467</v>
      </c>
    </row>
    <row r="31" spans="1:9" s="80" customFormat="1" ht="26.1" customHeight="1" x14ac:dyDescent="0.25">
      <c r="A31" s="73">
        <v>29</v>
      </c>
      <c r="B31" s="74" t="s">
        <v>557</v>
      </c>
      <c r="C31" s="74" t="s">
        <v>558</v>
      </c>
      <c r="D31" s="75" t="s">
        <v>33</v>
      </c>
      <c r="E31" s="76">
        <v>4740.8999999999996</v>
      </c>
      <c r="F31" s="77">
        <v>849</v>
      </c>
      <c r="G31" s="73">
        <v>4</v>
      </c>
      <c r="H31" s="78">
        <v>45401</v>
      </c>
      <c r="I31" s="92" t="s">
        <v>25</v>
      </c>
    </row>
    <row r="32" spans="1:9" s="80" customFormat="1" ht="25.5" customHeight="1" x14ac:dyDescent="0.25">
      <c r="A32" s="73">
        <v>30</v>
      </c>
      <c r="B32" s="74" t="s">
        <v>222</v>
      </c>
      <c r="C32" s="74" t="s">
        <v>213</v>
      </c>
      <c r="D32" s="75" t="s">
        <v>291</v>
      </c>
      <c r="E32" s="76">
        <v>3725.17</v>
      </c>
      <c r="F32" s="77">
        <v>566</v>
      </c>
      <c r="G32" s="73">
        <v>5</v>
      </c>
      <c r="H32" s="78">
        <v>45310</v>
      </c>
      <c r="I32" s="79" t="s">
        <v>9</v>
      </c>
    </row>
    <row r="33" spans="1:9" s="80" customFormat="1" ht="25.5" customHeight="1" x14ac:dyDescent="0.25">
      <c r="A33" s="73">
        <v>31</v>
      </c>
      <c r="B33" s="74" t="s">
        <v>412</v>
      </c>
      <c r="C33" s="74" t="s">
        <v>413</v>
      </c>
      <c r="D33" s="75" t="s">
        <v>414</v>
      </c>
      <c r="E33" s="76">
        <v>3534.25</v>
      </c>
      <c r="F33" s="77">
        <v>770</v>
      </c>
      <c r="G33" s="73">
        <v>11</v>
      </c>
      <c r="H33" s="78">
        <v>45380</v>
      </c>
      <c r="I33" s="79" t="s">
        <v>15</v>
      </c>
    </row>
    <row r="34" spans="1:9" s="80" customFormat="1" ht="25.5" customHeight="1" x14ac:dyDescent="0.25">
      <c r="A34" s="73">
        <v>32</v>
      </c>
      <c r="B34" s="74" t="s">
        <v>165</v>
      </c>
      <c r="C34" s="74" t="s">
        <v>164</v>
      </c>
      <c r="D34" s="75" t="s">
        <v>132</v>
      </c>
      <c r="E34" s="76">
        <v>3049.69</v>
      </c>
      <c r="F34" s="77">
        <v>666</v>
      </c>
      <c r="G34" s="73">
        <v>1</v>
      </c>
      <c r="H34" s="78">
        <v>45282</v>
      </c>
      <c r="I34" s="79" t="s">
        <v>11</v>
      </c>
    </row>
    <row r="35" spans="1:9" s="80" customFormat="1" ht="25.5" customHeight="1" x14ac:dyDescent="0.25">
      <c r="A35" s="73">
        <v>33</v>
      </c>
      <c r="B35" s="74" t="s">
        <v>446</v>
      </c>
      <c r="C35" s="74" t="s">
        <v>427</v>
      </c>
      <c r="D35" s="75" t="s">
        <v>456</v>
      </c>
      <c r="E35" s="76">
        <v>2955.1</v>
      </c>
      <c r="F35" s="77">
        <v>519</v>
      </c>
      <c r="G35" s="73">
        <v>8</v>
      </c>
      <c r="H35" s="78">
        <v>45379</v>
      </c>
      <c r="I35" s="79" t="s">
        <v>16</v>
      </c>
    </row>
    <row r="36" spans="1:9" s="80" customFormat="1" ht="25.5" customHeight="1" x14ac:dyDescent="0.25">
      <c r="A36" s="73">
        <v>34</v>
      </c>
      <c r="B36" s="74" t="s">
        <v>445</v>
      </c>
      <c r="C36" s="74" t="s">
        <v>426</v>
      </c>
      <c r="D36" s="75" t="s">
        <v>458</v>
      </c>
      <c r="E36" s="76">
        <v>2878.73</v>
      </c>
      <c r="F36" s="77">
        <v>464</v>
      </c>
      <c r="G36" s="73">
        <v>12</v>
      </c>
      <c r="H36" s="78">
        <v>45379</v>
      </c>
      <c r="I36" s="79" t="s">
        <v>16</v>
      </c>
    </row>
    <row r="37" spans="1:9" s="80" customFormat="1" ht="25.5" customHeight="1" x14ac:dyDescent="0.25">
      <c r="A37" s="73">
        <v>35</v>
      </c>
      <c r="B37" s="74" t="s">
        <v>444</v>
      </c>
      <c r="C37" s="74" t="s">
        <v>425</v>
      </c>
      <c r="D37" s="79" t="s">
        <v>457</v>
      </c>
      <c r="E37" s="76">
        <v>2735.18</v>
      </c>
      <c r="F37" s="77">
        <v>474</v>
      </c>
      <c r="G37" s="73">
        <v>15</v>
      </c>
      <c r="H37" s="78">
        <v>45379</v>
      </c>
      <c r="I37" s="79" t="s">
        <v>16</v>
      </c>
    </row>
    <row r="38" spans="1:9" s="80" customFormat="1" ht="25.5" customHeight="1" x14ac:dyDescent="0.25">
      <c r="A38" s="73">
        <v>36</v>
      </c>
      <c r="B38" s="74" t="s">
        <v>447</v>
      </c>
      <c r="C38" s="74" t="s">
        <v>459</v>
      </c>
      <c r="D38" s="75" t="s">
        <v>21</v>
      </c>
      <c r="E38" s="76">
        <v>2555.15</v>
      </c>
      <c r="F38" s="77">
        <v>364</v>
      </c>
      <c r="G38" s="73">
        <v>8</v>
      </c>
      <c r="H38" s="78">
        <v>45379</v>
      </c>
      <c r="I38" s="79" t="s">
        <v>16</v>
      </c>
    </row>
    <row r="39" spans="1:9" s="80" customFormat="1" ht="25.5" customHeight="1" x14ac:dyDescent="0.25">
      <c r="A39" s="73">
        <v>37</v>
      </c>
      <c r="B39" s="74" t="s">
        <v>564</v>
      </c>
      <c r="C39" s="74" t="s">
        <v>565</v>
      </c>
      <c r="D39" s="75" t="s">
        <v>21</v>
      </c>
      <c r="E39" s="76">
        <v>2045.3</v>
      </c>
      <c r="F39" s="77">
        <v>300</v>
      </c>
      <c r="G39" s="73">
        <v>7</v>
      </c>
      <c r="H39" s="78">
        <v>45408</v>
      </c>
      <c r="I39" s="79" t="s">
        <v>30</v>
      </c>
    </row>
    <row r="40" spans="1:9" s="80" customFormat="1" ht="25.5" customHeight="1" x14ac:dyDescent="0.25">
      <c r="A40" s="73">
        <v>38</v>
      </c>
      <c r="B40" s="74" t="s">
        <v>448</v>
      </c>
      <c r="C40" s="74" t="s">
        <v>428</v>
      </c>
      <c r="D40" s="75" t="s">
        <v>21</v>
      </c>
      <c r="E40" s="76">
        <v>1744.3</v>
      </c>
      <c r="F40" s="77">
        <v>290</v>
      </c>
      <c r="G40" s="73">
        <v>10</v>
      </c>
      <c r="H40" s="78">
        <v>45379</v>
      </c>
      <c r="I40" s="79" t="s">
        <v>16</v>
      </c>
    </row>
    <row r="41" spans="1:9" s="5" customFormat="1" ht="25.5" customHeight="1" x14ac:dyDescent="0.25">
      <c r="A41" s="73">
        <v>39</v>
      </c>
      <c r="B41" s="2" t="s">
        <v>521</v>
      </c>
      <c r="C41" s="2" t="s">
        <v>521</v>
      </c>
      <c r="D41" s="13" t="s">
        <v>10</v>
      </c>
      <c r="E41" s="10">
        <v>1663.4</v>
      </c>
      <c r="F41" s="11">
        <v>477</v>
      </c>
      <c r="G41" s="9">
        <v>4</v>
      </c>
      <c r="H41" s="33">
        <v>45387</v>
      </c>
      <c r="I41" s="3" t="s">
        <v>522</v>
      </c>
    </row>
    <row r="42" spans="1:9" s="80" customFormat="1" ht="25.5" customHeight="1" x14ac:dyDescent="0.25">
      <c r="A42" s="73">
        <v>40</v>
      </c>
      <c r="B42" s="74" t="s">
        <v>279</v>
      </c>
      <c r="C42" s="74" t="s">
        <v>279</v>
      </c>
      <c r="D42" s="75" t="s">
        <v>10</v>
      </c>
      <c r="E42" s="76">
        <v>1352.9</v>
      </c>
      <c r="F42" s="77">
        <v>235</v>
      </c>
      <c r="G42" s="73">
        <v>2</v>
      </c>
      <c r="H42" s="78">
        <v>45345</v>
      </c>
      <c r="I42" s="79" t="s">
        <v>14</v>
      </c>
    </row>
    <row r="43" spans="1:9" s="80" customFormat="1" ht="25.5" customHeight="1" x14ac:dyDescent="0.25">
      <c r="A43" s="73">
        <v>41</v>
      </c>
      <c r="B43" s="74" t="s">
        <v>465</v>
      </c>
      <c r="C43" s="74" t="s">
        <v>466</v>
      </c>
      <c r="D43" s="75" t="s">
        <v>21</v>
      </c>
      <c r="E43" s="76">
        <v>1334.3700000000008</v>
      </c>
      <c r="F43" s="77">
        <v>234</v>
      </c>
      <c r="G43" s="73">
        <v>2</v>
      </c>
      <c r="H43" s="78">
        <v>45359</v>
      </c>
      <c r="I43" s="79" t="s">
        <v>30</v>
      </c>
    </row>
    <row r="44" spans="1:9" s="80" customFormat="1" ht="25.5" customHeight="1" x14ac:dyDescent="0.25">
      <c r="A44" s="73">
        <v>42</v>
      </c>
      <c r="B44" s="74" t="s">
        <v>283</v>
      </c>
      <c r="C44" s="74" t="s">
        <v>284</v>
      </c>
      <c r="D44" s="75" t="s">
        <v>21</v>
      </c>
      <c r="E44" s="76">
        <v>1328.6000000000001</v>
      </c>
      <c r="F44" s="77">
        <v>200</v>
      </c>
      <c r="G44" s="73">
        <v>3</v>
      </c>
      <c r="H44" s="78">
        <v>45345</v>
      </c>
      <c r="I44" s="79" t="s">
        <v>285</v>
      </c>
    </row>
    <row r="45" spans="1:9" s="80" customFormat="1" ht="25.5" customHeight="1" x14ac:dyDescent="0.25">
      <c r="A45" s="73">
        <v>43</v>
      </c>
      <c r="B45" s="74" t="s">
        <v>453</v>
      </c>
      <c r="C45" s="74" t="s">
        <v>434</v>
      </c>
      <c r="D45" s="75" t="s">
        <v>456</v>
      </c>
      <c r="E45" s="76">
        <v>1263.82</v>
      </c>
      <c r="F45" s="77">
        <v>212</v>
      </c>
      <c r="G45" s="73">
        <v>9</v>
      </c>
      <c r="H45" s="78">
        <v>45379</v>
      </c>
      <c r="I45" s="79" t="s">
        <v>16</v>
      </c>
    </row>
    <row r="46" spans="1:9" s="80" customFormat="1" ht="25.5" customHeight="1" x14ac:dyDescent="0.25">
      <c r="A46" s="73">
        <v>44</v>
      </c>
      <c r="B46" s="74" t="s">
        <v>419</v>
      </c>
      <c r="C46" s="74" t="s">
        <v>420</v>
      </c>
      <c r="D46" s="75" t="s">
        <v>8</v>
      </c>
      <c r="E46" s="76">
        <v>1257.24</v>
      </c>
      <c r="F46" s="77">
        <v>218</v>
      </c>
      <c r="G46" s="73">
        <v>4</v>
      </c>
      <c r="H46" s="78">
        <v>45226</v>
      </c>
      <c r="I46" s="79" t="s">
        <v>11</v>
      </c>
    </row>
    <row r="47" spans="1:9" s="80" customFormat="1" ht="25.5" customHeight="1" x14ac:dyDescent="0.25">
      <c r="A47" s="73">
        <v>45</v>
      </c>
      <c r="B47" s="74" t="s">
        <v>449</v>
      </c>
      <c r="C47" s="74" t="s">
        <v>430</v>
      </c>
      <c r="D47" s="75" t="s">
        <v>24</v>
      </c>
      <c r="E47" s="76">
        <v>1230.0999999999999</v>
      </c>
      <c r="F47" s="77">
        <v>205</v>
      </c>
      <c r="G47" s="73">
        <v>6</v>
      </c>
      <c r="H47" s="78">
        <v>45379</v>
      </c>
      <c r="I47" s="79" t="s">
        <v>16</v>
      </c>
    </row>
    <row r="48" spans="1:9" s="80" customFormat="1" ht="25.5" customHeight="1" x14ac:dyDescent="0.25">
      <c r="A48" s="73">
        <v>46</v>
      </c>
      <c r="B48" s="74" t="s">
        <v>347</v>
      </c>
      <c r="C48" s="74" t="s">
        <v>347</v>
      </c>
      <c r="D48" s="75" t="s">
        <v>10</v>
      </c>
      <c r="E48" s="76">
        <v>1191.8999999999978</v>
      </c>
      <c r="F48" s="77">
        <v>250</v>
      </c>
      <c r="G48" s="73">
        <v>2</v>
      </c>
      <c r="H48" s="78">
        <v>45352</v>
      </c>
      <c r="I48" s="79" t="s">
        <v>137</v>
      </c>
    </row>
    <row r="49" spans="1:9" s="80" customFormat="1" ht="25.5" customHeight="1" x14ac:dyDescent="0.25">
      <c r="A49" s="73">
        <v>47</v>
      </c>
      <c r="B49" s="74" t="s">
        <v>129</v>
      </c>
      <c r="C49" s="74" t="s">
        <v>475</v>
      </c>
      <c r="D49" s="75" t="s">
        <v>49</v>
      </c>
      <c r="E49" s="76">
        <v>1188.7</v>
      </c>
      <c r="F49" s="77">
        <v>242</v>
      </c>
      <c r="G49" s="73">
        <v>4</v>
      </c>
      <c r="H49" s="78" t="s">
        <v>131</v>
      </c>
      <c r="I49" s="79" t="s">
        <v>118</v>
      </c>
    </row>
    <row r="50" spans="1:9" s="80" customFormat="1" ht="25.5" customHeight="1" x14ac:dyDescent="0.25">
      <c r="A50" s="73">
        <v>48</v>
      </c>
      <c r="B50" s="74" t="s">
        <v>267</v>
      </c>
      <c r="C50" s="74" t="s">
        <v>268</v>
      </c>
      <c r="D50" s="75" t="s">
        <v>21</v>
      </c>
      <c r="E50" s="76">
        <v>1161.25</v>
      </c>
      <c r="F50" s="77">
        <v>242</v>
      </c>
      <c r="G50" s="73">
        <v>5</v>
      </c>
      <c r="H50" s="78">
        <v>45345</v>
      </c>
      <c r="I50" s="101" t="s">
        <v>14</v>
      </c>
    </row>
    <row r="51" spans="1:9" s="80" customFormat="1" ht="25.5" customHeight="1" x14ac:dyDescent="0.25">
      <c r="A51" s="73">
        <v>49</v>
      </c>
      <c r="B51" s="74" t="s">
        <v>160</v>
      </c>
      <c r="C51" s="74" t="s">
        <v>161</v>
      </c>
      <c r="D51" s="75" t="s">
        <v>162</v>
      </c>
      <c r="E51" s="76">
        <v>1022.1999999999999</v>
      </c>
      <c r="F51" s="77">
        <v>100</v>
      </c>
      <c r="G51" s="73">
        <v>1</v>
      </c>
      <c r="H51" s="78">
        <v>45282</v>
      </c>
      <c r="I51" s="79" t="s">
        <v>25</v>
      </c>
    </row>
    <row r="52" spans="1:9" s="80" customFormat="1" ht="25.5" customHeight="1" x14ac:dyDescent="0.25">
      <c r="A52" s="73">
        <v>50</v>
      </c>
      <c r="B52" s="74" t="s">
        <v>320</v>
      </c>
      <c r="C52" s="74" t="s">
        <v>320</v>
      </c>
      <c r="D52" s="75" t="s">
        <v>321</v>
      </c>
      <c r="E52" s="76">
        <v>877.3</v>
      </c>
      <c r="F52" s="77">
        <v>153</v>
      </c>
      <c r="G52" s="73">
        <v>8</v>
      </c>
      <c r="H52" s="78">
        <v>45379</v>
      </c>
      <c r="I52" s="79" t="s">
        <v>16</v>
      </c>
    </row>
    <row r="53" spans="1:9" s="80" customFormat="1" ht="25.5" customHeight="1" x14ac:dyDescent="0.25">
      <c r="A53" s="73">
        <v>51</v>
      </c>
      <c r="B53" s="74" t="s">
        <v>154</v>
      </c>
      <c r="C53" s="74" t="s">
        <v>154</v>
      </c>
      <c r="D53" s="75" t="s">
        <v>10</v>
      </c>
      <c r="E53" s="76">
        <v>758.2</v>
      </c>
      <c r="F53" s="77">
        <v>91</v>
      </c>
      <c r="G53" s="73">
        <v>1</v>
      </c>
      <c r="H53" s="78">
        <v>45261</v>
      </c>
      <c r="I53" s="79" t="s">
        <v>123</v>
      </c>
    </row>
    <row r="54" spans="1:9" s="80" customFormat="1" ht="25.5" customHeight="1" x14ac:dyDescent="0.25">
      <c r="A54" s="73">
        <v>52</v>
      </c>
      <c r="B54" s="74" t="s">
        <v>401</v>
      </c>
      <c r="C54" s="74" t="s">
        <v>402</v>
      </c>
      <c r="D54" s="75" t="s">
        <v>8</v>
      </c>
      <c r="E54" s="76">
        <v>708.88</v>
      </c>
      <c r="F54" s="77">
        <v>204</v>
      </c>
      <c r="G54" s="73">
        <v>4</v>
      </c>
      <c r="H54" s="78">
        <v>45359</v>
      </c>
      <c r="I54" s="79" t="s">
        <v>48</v>
      </c>
    </row>
    <row r="55" spans="1:9" s="5" customFormat="1" ht="25.5" customHeight="1" x14ac:dyDescent="0.25">
      <c r="A55" s="73">
        <v>53</v>
      </c>
      <c r="B55" s="74" t="s">
        <v>552</v>
      </c>
      <c r="C55" s="74" t="s">
        <v>553</v>
      </c>
      <c r="D55" s="75" t="s">
        <v>554</v>
      </c>
      <c r="E55" s="76">
        <v>637.4</v>
      </c>
      <c r="F55" s="77">
        <v>116</v>
      </c>
      <c r="G55" s="73">
        <v>7</v>
      </c>
      <c r="H55" s="78">
        <v>45387</v>
      </c>
      <c r="I55" s="79" t="s">
        <v>555</v>
      </c>
    </row>
    <row r="56" spans="1:9" s="80" customFormat="1" ht="25.5" customHeight="1" x14ac:dyDescent="0.25">
      <c r="A56" s="73">
        <v>54</v>
      </c>
      <c r="B56" s="74" t="s">
        <v>421</v>
      </c>
      <c r="C56" s="74" t="s">
        <v>476</v>
      </c>
      <c r="D56" s="75" t="s">
        <v>8</v>
      </c>
      <c r="E56" s="76">
        <v>606.29999999999995</v>
      </c>
      <c r="F56" s="77">
        <v>123</v>
      </c>
      <c r="G56" s="73">
        <v>4</v>
      </c>
      <c r="H56" s="78">
        <v>45072</v>
      </c>
      <c r="I56" s="79" t="s">
        <v>9</v>
      </c>
    </row>
    <row r="57" spans="1:9" s="80" customFormat="1" ht="25.5" customHeight="1" x14ac:dyDescent="0.25">
      <c r="A57" s="73">
        <v>55</v>
      </c>
      <c r="B57" s="74" t="s">
        <v>463</v>
      </c>
      <c r="C57" s="74" t="s">
        <v>429</v>
      </c>
      <c r="D57" s="75" t="s">
        <v>324</v>
      </c>
      <c r="E57" s="76">
        <v>595.70000000000005</v>
      </c>
      <c r="F57" s="77">
        <v>106</v>
      </c>
      <c r="G57" s="73">
        <v>9</v>
      </c>
      <c r="H57" s="78">
        <v>45379</v>
      </c>
      <c r="I57" s="79" t="s">
        <v>16</v>
      </c>
    </row>
    <row r="58" spans="1:9" s="80" customFormat="1" ht="25.5" customHeight="1" x14ac:dyDescent="0.25">
      <c r="A58" s="73">
        <v>56</v>
      </c>
      <c r="B58" s="74" t="s">
        <v>410</v>
      </c>
      <c r="C58" s="74" t="s">
        <v>411</v>
      </c>
      <c r="D58" s="75" t="s">
        <v>8</v>
      </c>
      <c r="E58" s="76">
        <v>505.9</v>
      </c>
      <c r="F58" s="77">
        <v>117</v>
      </c>
      <c r="G58" s="73">
        <v>2</v>
      </c>
      <c r="H58" s="78">
        <v>45359</v>
      </c>
      <c r="I58" s="79" t="s">
        <v>15</v>
      </c>
    </row>
    <row r="59" spans="1:9" s="80" customFormat="1" ht="25.5" customHeight="1" x14ac:dyDescent="0.25">
      <c r="A59" s="73">
        <v>57</v>
      </c>
      <c r="B59" s="74" t="s">
        <v>560</v>
      </c>
      <c r="C59" s="74" t="s">
        <v>559</v>
      </c>
      <c r="D59" s="75" t="s">
        <v>554</v>
      </c>
      <c r="E59" s="76">
        <v>489.78</v>
      </c>
      <c r="F59" s="77">
        <v>105</v>
      </c>
      <c r="G59" s="73">
        <v>5</v>
      </c>
      <c r="H59" s="78">
        <v>45401</v>
      </c>
      <c r="I59" s="79" t="s">
        <v>181</v>
      </c>
    </row>
    <row r="60" spans="1:9" s="80" customFormat="1" ht="25.5" customHeight="1" x14ac:dyDescent="0.25">
      <c r="A60" s="73">
        <v>58</v>
      </c>
      <c r="B60" s="74" t="s">
        <v>312</v>
      </c>
      <c r="C60" s="74" t="s">
        <v>313</v>
      </c>
      <c r="D60" s="75" t="s">
        <v>314</v>
      </c>
      <c r="E60" s="76">
        <v>441.3</v>
      </c>
      <c r="F60" s="77">
        <v>65</v>
      </c>
      <c r="G60" s="73">
        <v>2</v>
      </c>
      <c r="H60" s="78">
        <v>45331</v>
      </c>
      <c r="I60" s="79" t="s">
        <v>16</v>
      </c>
    </row>
    <row r="61" spans="1:9" s="80" customFormat="1" ht="25.5" customHeight="1" x14ac:dyDescent="0.25">
      <c r="A61" s="73">
        <v>59</v>
      </c>
      <c r="B61" s="74" t="s">
        <v>450</v>
      </c>
      <c r="C61" s="74" t="s">
        <v>431</v>
      </c>
      <c r="D61" s="75" t="s">
        <v>288</v>
      </c>
      <c r="E61" s="76">
        <v>429.9</v>
      </c>
      <c r="F61" s="77">
        <v>75</v>
      </c>
      <c r="G61" s="73">
        <v>5</v>
      </c>
      <c r="H61" s="78">
        <v>45379</v>
      </c>
      <c r="I61" s="79" t="s">
        <v>16</v>
      </c>
    </row>
    <row r="62" spans="1:9" s="80" customFormat="1" ht="25.5" customHeight="1" x14ac:dyDescent="0.25">
      <c r="A62" s="73">
        <v>60</v>
      </c>
      <c r="B62" s="93" t="s">
        <v>452</v>
      </c>
      <c r="C62" s="93" t="s">
        <v>433</v>
      </c>
      <c r="D62" s="94" t="s">
        <v>33</v>
      </c>
      <c r="E62" s="76">
        <v>417</v>
      </c>
      <c r="F62" s="77">
        <v>76</v>
      </c>
      <c r="G62" s="95">
        <v>5</v>
      </c>
      <c r="H62" s="96">
        <v>45379</v>
      </c>
      <c r="I62" s="92" t="s">
        <v>16</v>
      </c>
    </row>
    <row r="63" spans="1:9" s="80" customFormat="1" ht="25.5" customHeight="1" x14ac:dyDescent="0.25">
      <c r="A63" s="73">
        <v>61</v>
      </c>
      <c r="B63" s="74" t="s">
        <v>34</v>
      </c>
      <c r="C63" s="74" t="s">
        <v>35</v>
      </c>
      <c r="D63" s="75" t="s">
        <v>33</v>
      </c>
      <c r="E63" s="76">
        <v>403</v>
      </c>
      <c r="F63" s="77">
        <v>122</v>
      </c>
      <c r="G63" s="73">
        <v>2</v>
      </c>
      <c r="H63" s="78">
        <v>44855</v>
      </c>
      <c r="I63" s="79" t="s">
        <v>14</v>
      </c>
    </row>
    <row r="64" spans="1:9" s="80" customFormat="1" ht="25.5" customHeight="1" x14ac:dyDescent="0.25">
      <c r="A64" s="73">
        <v>62</v>
      </c>
      <c r="B64" s="74" t="s">
        <v>261</v>
      </c>
      <c r="C64" s="91" t="s">
        <v>262</v>
      </c>
      <c r="D64" s="75" t="s">
        <v>263</v>
      </c>
      <c r="E64" s="76">
        <v>398.54</v>
      </c>
      <c r="F64" s="77">
        <v>91</v>
      </c>
      <c r="G64" s="73">
        <v>1</v>
      </c>
      <c r="H64" s="78">
        <v>45338</v>
      </c>
      <c r="I64" s="79" t="s">
        <v>15</v>
      </c>
    </row>
    <row r="65" spans="1:9" s="80" customFormat="1" ht="25.5" customHeight="1" x14ac:dyDescent="0.25">
      <c r="A65" s="73">
        <v>63</v>
      </c>
      <c r="B65" s="74" t="s">
        <v>260</v>
      </c>
      <c r="C65" s="74" t="s">
        <v>259</v>
      </c>
      <c r="D65" s="75" t="s">
        <v>8</v>
      </c>
      <c r="E65" s="76">
        <v>397.49</v>
      </c>
      <c r="F65" s="77">
        <v>62</v>
      </c>
      <c r="G65" s="73">
        <v>1</v>
      </c>
      <c r="H65" s="78">
        <v>45324</v>
      </c>
      <c r="I65" s="79" t="s">
        <v>15</v>
      </c>
    </row>
    <row r="66" spans="1:9" s="80" customFormat="1" ht="25.5" customHeight="1" x14ac:dyDescent="0.25">
      <c r="A66" s="73">
        <v>64</v>
      </c>
      <c r="B66" s="74" t="s">
        <v>300</v>
      </c>
      <c r="C66" s="91" t="s">
        <v>301</v>
      </c>
      <c r="D66" s="75" t="s">
        <v>302</v>
      </c>
      <c r="E66" s="76">
        <v>323.8</v>
      </c>
      <c r="F66" s="77">
        <v>57</v>
      </c>
      <c r="G66" s="73">
        <v>1</v>
      </c>
      <c r="H66" s="78">
        <v>45023</v>
      </c>
      <c r="I66" s="79" t="s">
        <v>11</v>
      </c>
    </row>
    <row r="67" spans="1:9" s="80" customFormat="1" ht="25.5" customHeight="1" x14ac:dyDescent="0.25">
      <c r="A67" s="73">
        <v>65</v>
      </c>
      <c r="B67" s="74" t="s">
        <v>436</v>
      </c>
      <c r="C67" s="2" t="s">
        <v>757</v>
      </c>
      <c r="D67" s="75" t="s">
        <v>163</v>
      </c>
      <c r="E67" s="76">
        <v>265</v>
      </c>
      <c r="F67" s="77">
        <v>53</v>
      </c>
      <c r="G67" s="73">
        <v>1</v>
      </c>
      <c r="H67" s="78">
        <v>45289</v>
      </c>
      <c r="I67" s="79" t="s">
        <v>15</v>
      </c>
    </row>
    <row r="68" spans="1:9" s="80" customFormat="1" ht="25.5" customHeight="1" x14ac:dyDescent="0.25">
      <c r="A68" s="73">
        <v>66</v>
      </c>
      <c r="B68" s="74" t="s">
        <v>230</v>
      </c>
      <c r="C68" s="74" t="s">
        <v>219</v>
      </c>
      <c r="D68" s="75" t="s">
        <v>24</v>
      </c>
      <c r="E68" s="76">
        <v>258</v>
      </c>
      <c r="F68" s="77">
        <v>43</v>
      </c>
      <c r="G68" s="73">
        <v>1</v>
      </c>
      <c r="H68" s="78">
        <v>45303</v>
      </c>
      <c r="I68" s="79" t="s">
        <v>48</v>
      </c>
    </row>
    <row r="69" spans="1:9" s="80" customFormat="1" ht="25.5" customHeight="1" x14ac:dyDescent="0.25">
      <c r="A69" s="73">
        <v>67</v>
      </c>
      <c r="B69" s="74" t="s">
        <v>295</v>
      </c>
      <c r="C69" s="74" t="s">
        <v>296</v>
      </c>
      <c r="D69" s="75" t="s">
        <v>297</v>
      </c>
      <c r="E69" s="76">
        <v>253.8</v>
      </c>
      <c r="F69" s="77">
        <v>49</v>
      </c>
      <c r="G69" s="73">
        <v>1</v>
      </c>
      <c r="H69" s="78">
        <v>44916</v>
      </c>
      <c r="I69" s="79" t="s">
        <v>11</v>
      </c>
    </row>
    <row r="70" spans="1:9" s="80" customFormat="1" ht="25.5" customHeight="1" x14ac:dyDescent="0.25">
      <c r="A70" s="73">
        <v>68</v>
      </c>
      <c r="B70" s="74" t="s">
        <v>145</v>
      </c>
      <c r="C70" s="74" t="s">
        <v>146</v>
      </c>
      <c r="D70" s="75" t="s">
        <v>147</v>
      </c>
      <c r="E70" s="76">
        <v>219</v>
      </c>
      <c r="F70" s="77">
        <v>44</v>
      </c>
      <c r="G70" s="73">
        <v>1</v>
      </c>
      <c r="H70" s="78">
        <v>45254</v>
      </c>
      <c r="I70" s="79" t="s">
        <v>16</v>
      </c>
    </row>
    <row r="71" spans="1:9" s="80" customFormat="1" ht="25.5" customHeight="1" x14ac:dyDescent="0.25">
      <c r="A71" s="73">
        <v>69</v>
      </c>
      <c r="B71" s="91" t="s">
        <v>189</v>
      </c>
      <c r="C71" s="74" t="s">
        <v>388</v>
      </c>
      <c r="D71" s="75" t="s">
        <v>20</v>
      </c>
      <c r="E71" s="76">
        <v>198</v>
      </c>
      <c r="F71" s="77">
        <v>44</v>
      </c>
      <c r="G71" s="73">
        <v>1</v>
      </c>
      <c r="H71" s="78">
        <v>45275</v>
      </c>
      <c r="I71" s="79" t="s">
        <v>13</v>
      </c>
    </row>
    <row r="72" spans="1:9" s="80" customFormat="1" ht="25.5" customHeight="1" x14ac:dyDescent="0.25">
      <c r="A72" s="73">
        <v>70</v>
      </c>
      <c r="B72" s="74" t="s">
        <v>451</v>
      </c>
      <c r="C72" s="74" t="s">
        <v>432</v>
      </c>
      <c r="D72" s="75" t="s">
        <v>460</v>
      </c>
      <c r="E72" s="76">
        <v>192.2</v>
      </c>
      <c r="F72" s="77">
        <v>37</v>
      </c>
      <c r="G72" s="73">
        <v>4</v>
      </c>
      <c r="H72" s="78">
        <v>45379</v>
      </c>
      <c r="I72" s="79" t="s">
        <v>16</v>
      </c>
    </row>
    <row r="73" spans="1:9" s="80" customFormat="1" ht="25.5" customHeight="1" x14ac:dyDescent="0.25">
      <c r="A73" s="73">
        <v>71</v>
      </c>
      <c r="B73" s="74" t="s">
        <v>535</v>
      </c>
      <c r="C73" s="74" t="s">
        <v>536</v>
      </c>
      <c r="D73" s="75" t="s">
        <v>8</v>
      </c>
      <c r="E73" s="76">
        <v>173</v>
      </c>
      <c r="F73" s="77">
        <v>29</v>
      </c>
      <c r="G73" s="73">
        <v>1</v>
      </c>
      <c r="H73" s="78">
        <v>45401</v>
      </c>
      <c r="I73" s="79" t="s">
        <v>11</v>
      </c>
    </row>
    <row r="74" spans="1:9" s="80" customFormat="1" ht="25.5" customHeight="1" x14ac:dyDescent="0.25">
      <c r="A74" s="73">
        <v>72</v>
      </c>
      <c r="B74" s="97" t="s">
        <v>303</v>
      </c>
      <c r="C74" s="97" t="s">
        <v>304</v>
      </c>
      <c r="D74" s="98" t="s">
        <v>8</v>
      </c>
      <c r="E74" s="76">
        <v>159.93</v>
      </c>
      <c r="F74" s="77">
        <v>46</v>
      </c>
      <c r="G74" s="73">
        <v>2</v>
      </c>
      <c r="H74" s="78">
        <v>44400</v>
      </c>
      <c r="I74" s="99" t="s">
        <v>9</v>
      </c>
    </row>
    <row r="75" spans="1:9" s="80" customFormat="1" ht="25.5" customHeight="1" x14ac:dyDescent="0.25">
      <c r="A75" s="73">
        <v>73</v>
      </c>
      <c r="B75" s="74" t="s">
        <v>561</v>
      </c>
      <c r="C75" s="74" t="s">
        <v>561</v>
      </c>
      <c r="D75" s="75" t="s">
        <v>10</v>
      </c>
      <c r="E75" s="76">
        <v>157</v>
      </c>
      <c r="F75" s="77">
        <v>32</v>
      </c>
      <c r="G75" s="73">
        <v>1</v>
      </c>
      <c r="H75" s="78">
        <v>43574</v>
      </c>
      <c r="I75" s="79" t="s">
        <v>555</v>
      </c>
    </row>
    <row r="76" spans="1:9" s="80" customFormat="1" ht="25.5" customHeight="1" x14ac:dyDescent="0.25">
      <c r="A76" s="73">
        <v>74</v>
      </c>
      <c r="B76" s="74" t="s">
        <v>31</v>
      </c>
      <c r="C76" s="74" t="s">
        <v>31</v>
      </c>
      <c r="D76" s="75" t="s">
        <v>10</v>
      </c>
      <c r="E76" s="76">
        <v>150.37</v>
      </c>
      <c r="F76" s="77">
        <v>40</v>
      </c>
      <c r="G76" s="73">
        <v>1</v>
      </c>
      <c r="H76" s="78">
        <v>44659</v>
      </c>
      <c r="I76" s="79" t="s">
        <v>14</v>
      </c>
    </row>
    <row r="77" spans="1:9" s="80" customFormat="1" ht="25.5" customHeight="1" x14ac:dyDescent="0.25">
      <c r="A77" s="73">
        <v>75</v>
      </c>
      <c r="B77" s="74" t="s">
        <v>330</v>
      </c>
      <c r="C77" s="74" t="s">
        <v>330</v>
      </c>
      <c r="D77" s="75" t="s">
        <v>10</v>
      </c>
      <c r="E77" s="76">
        <v>150</v>
      </c>
      <c r="F77" s="77">
        <v>25</v>
      </c>
      <c r="G77" s="73">
        <v>1</v>
      </c>
      <c r="H77" s="78">
        <v>44834</v>
      </c>
      <c r="I77" s="79" t="s">
        <v>16</v>
      </c>
    </row>
    <row r="78" spans="1:9" s="80" customFormat="1" ht="25.5" customHeight="1" x14ac:dyDescent="0.25">
      <c r="A78" s="73">
        <v>76</v>
      </c>
      <c r="B78" s="74" t="s">
        <v>187</v>
      </c>
      <c r="C78" s="74" t="s">
        <v>188</v>
      </c>
      <c r="D78" s="75" t="s">
        <v>29</v>
      </c>
      <c r="E78" s="76">
        <v>130</v>
      </c>
      <c r="F78" s="77">
        <v>26</v>
      </c>
      <c r="G78" s="73">
        <v>1</v>
      </c>
      <c r="H78" s="78">
        <v>45289</v>
      </c>
      <c r="I78" s="79" t="s">
        <v>23</v>
      </c>
    </row>
    <row r="79" spans="1:9" s="80" customFormat="1" ht="25.5" customHeight="1" x14ac:dyDescent="0.25">
      <c r="A79" s="73">
        <v>77</v>
      </c>
      <c r="B79" s="74" t="s">
        <v>468</v>
      </c>
      <c r="C79" s="74" t="s">
        <v>469</v>
      </c>
      <c r="D79" s="75" t="s">
        <v>8</v>
      </c>
      <c r="E79" s="76">
        <v>108</v>
      </c>
      <c r="F79" s="77">
        <v>19</v>
      </c>
      <c r="G79" s="73">
        <v>1</v>
      </c>
      <c r="H79" s="78">
        <v>45366</v>
      </c>
      <c r="I79" s="79" t="s">
        <v>467</v>
      </c>
    </row>
    <row r="80" spans="1:9" s="80" customFormat="1" ht="25.5" customHeight="1" x14ac:dyDescent="0.25">
      <c r="A80" s="73">
        <v>78</v>
      </c>
      <c r="B80" s="74" t="s">
        <v>264</v>
      </c>
      <c r="C80" s="74" t="s">
        <v>265</v>
      </c>
      <c r="D80" s="75" t="s">
        <v>266</v>
      </c>
      <c r="E80" s="76">
        <v>104.5</v>
      </c>
      <c r="F80" s="77">
        <v>25</v>
      </c>
      <c r="G80" s="73">
        <v>2</v>
      </c>
      <c r="H80" s="78">
        <v>45331</v>
      </c>
      <c r="I80" s="79" t="s">
        <v>14</v>
      </c>
    </row>
    <row r="81" spans="1:9" s="80" customFormat="1" ht="25.5" customHeight="1" x14ac:dyDescent="0.25">
      <c r="A81" s="73">
        <v>79</v>
      </c>
      <c r="B81" s="74" t="s">
        <v>537</v>
      </c>
      <c r="C81" s="74" t="s">
        <v>538</v>
      </c>
      <c r="D81" s="75" t="s">
        <v>539</v>
      </c>
      <c r="E81" s="76">
        <v>103</v>
      </c>
      <c r="F81" s="77">
        <v>20</v>
      </c>
      <c r="G81" s="73">
        <v>1</v>
      </c>
      <c r="H81" s="78">
        <v>45408</v>
      </c>
      <c r="I81" s="101" t="s">
        <v>9</v>
      </c>
    </row>
    <row r="82" spans="1:9" s="80" customFormat="1" ht="25.5" customHeight="1" x14ac:dyDescent="0.25">
      <c r="A82" s="73">
        <v>80</v>
      </c>
      <c r="B82" s="74" t="s">
        <v>224</v>
      </c>
      <c r="C82" s="74" t="s">
        <v>195</v>
      </c>
      <c r="D82" s="75" t="s">
        <v>196</v>
      </c>
      <c r="E82" s="76">
        <v>80</v>
      </c>
      <c r="F82" s="77">
        <v>20</v>
      </c>
      <c r="G82" s="73">
        <v>1</v>
      </c>
      <c r="H82" s="78">
        <v>45310</v>
      </c>
      <c r="I82" s="79" t="s">
        <v>197</v>
      </c>
    </row>
    <row r="83" spans="1:9" s="80" customFormat="1" ht="25.5" customHeight="1" x14ac:dyDescent="0.25">
      <c r="A83" s="73">
        <v>81</v>
      </c>
      <c r="B83" s="74" t="s">
        <v>198</v>
      </c>
      <c r="C83" s="74" t="s">
        <v>198</v>
      </c>
      <c r="D83" s="75" t="s">
        <v>199</v>
      </c>
      <c r="E83" s="76">
        <v>58</v>
      </c>
      <c r="F83" s="77">
        <v>12</v>
      </c>
      <c r="G83" s="73">
        <v>1</v>
      </c>
      <c r="H83" s="78">
        <v>45303</v>
      </c>
      <c r="I83" s="79" t="s">
        <v>16</v>
      </c>
    </row>
    <row r="84" spans="1:9" s="80" customFormat="1" ht="25.5" customHeight="1" x14ac:dyDescent="0.25">
      <c r="A84" s="73">
        <v>82</v>
      </c>
      <c r="B84" s="74" t="s">
        <v>133</v>
      </c>
      <c r="C84" s="74" t="s">
        <v>133</v>
      </c>
      <c r="D84" s="75" t="s">
        <v>12</v>
      </c>
      <c r="E84" s="76">
        <v>42</v>
      </c>
      <c r="F84" s="77">
        <v>8</v>
      </c>
      <c r="G84" s="73">
        <v>1</v>
      </c>
      <c r="H84" s="78">
        <v>45205</v>
      </c>
      <c r="I84" s="79" t="s">
        <v>123</v>
      </c>
    </row>
    <row r="85" spans="1:9" s="80" customFormat="1" ht="25.5" customHeight="1" x14ac:dyDescent="0.25">
      <c r="A85" s="73">
        <v>83</v>
      </c>
      <c r="B85" s="91" t="s">
        <v>318</v>
      </c>
      <c r="C85" s="93" t="s">
        <v>319</v>
      </c>
      <c r="D85" s="94" t="s">
        <v>20</v>
      </c>
      <c r="E85" s="87">
        <v>40</v>
      </c>
      <c r="F85" s="88">
        <v>20</v>
      </c>
      <c r="G85" s="95">
        <v>1</v>
      </c>
      <c r="H85" s="96">
        <v>45345</v>
      </c>
      <c r="I85" s="92" t="s">
        <v>16</v>
      </c>
    </row>
    <row r="86" spans="1:9" s="80" customFormat="1" ht="25.5" customHeight="1" thickBot="1" x14ac:dyDescent="0.3">
      <c r="A86" s="34"/>
      <c r="B86" s="19"/>
      <c r="C86" s="19"/>
      <c r="D86" s="35"/>
      <c r="E86" s="102"/>
      <c r="F86" s="103"/>
      <c r="G86" s="34"/>
      <c r="H86" s="67"/>
      <c r="I86" s="47"/>
    </row>
    <row r="87" spans="1:9" s="5" customFormat="1" ht="25.5" customHeight="1" thickBot="1" x14ac:dyDescent="0.3">
      <c r="A87" s="34"/>
      <c r="B87" s="19"/>
      <c r="C87" s="19"/>
      <c r="D87" s="35"/>
      <c r="E87" s="89">
        <f>SUM(E3:E86)</f>
        <v>1369200.7699999996</v>
      </c>
      <c r="F87" s="90">
        <f>SUM(F3:F86)</f>
        <v>219988</v>
      </c>
      <c r="G87" s="34"/>
      <c r="H87" s="67"/>
      <c r="I87" s="47"/>
    </row>
    <row r="88" spans="1:9" s="80" customFormat="1" ht="25.5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s="5" customFormat="1" ht="25.5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s="5" customFormat="1" ht="25.5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s="5" customFormat="1" ht="25.5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s="5" customFormat="1" ht="25.5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s="80" customFormat="1" ht="25.5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s="5" customFormat="1" ht="25.5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s="5" customFormat="1" ht="25.5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s="5" customFormat="1" ht="25.5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s="5" customFormat="1" ht="25.5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s="5" customFormat="1" ht="25.5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s="5" customFormat="1" ht="25.5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s="5" customFormat="1" ht="25.5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s="5" customFormat="1" ht="25.5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s="5" customFormat="1" ht="25.5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s="80" customFormat="1" ht="25.5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47"/>
    </row>
    <row r="104" spans="1:9" s="80" customFormat="1" ht="25.5" hidden="1" customHeight="1" x14ac:dyDescent="0.25">
      <c r="A104" s="34"/>
      <c r="B104" s="19"/>
      <c r="C104" s="19"/>
      <c r="D104" s="35"/>
      <c r="E104" s="36"/>
      <c r="F104" s="37"/>
      <c r="G104" s="34"/>
      <c r="H104" s="67"/>
      <c r="I104" s="47"/>
    </row>
    <row r="105" spans="1:9" s="80" customFormat="1" ht="25.5" hidden="1" customHeight="1" x14ac:dyDescent="0.25">
      <c r="A105" s="34"/>
      <c r="B105" s="19"/>
      <c r="C105" s="19"/>
      <c r="D105" s="35"/>
      <c r="E105" s="36"/>
      <c r="F105" s="37"/>
      <c r="G105" s="34"/>
      <c r="H105" s="67"/>
      <c r="I105" s="47"/>
    </row>
    <row r="106" spans="1:9" s="80" customFormat="1" ht="25.5" hidden="1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s="80" customFormat="1" ht="25.5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s="80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80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80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80" customFormat="1" ht="25.5" hidden="1" customHeight="1" x14ac:dyDescent="0.25">
      <c r="A111" s="34"/>
      <c r="B111" s="19"/>
      <c r="C111" s="19"/>
      <c r="D111" s="52"/>
      <c r="E111" s="53" t="s">
        <v>205</v>
      </c>
      <c r="F111" s="54"/>
      <c r="G111" s="50"/>
      <c r="H111" s="38"/>
      <c r="I111" s="18"/>
    </row>
    <row r="112" spans="1:9" s="80" customFormat="1" ht="25.5" hidden="1" customHeight="1" x14ac:dyDescent="0.25">
      <c r="A112" s="34"/>
      <c r="B112" s="19"/>
      <c r="C112" s="19"/>
      <c r="D112" s="52"/>
      <c r="E112" s="53"/>
      <c r="F112" s="54"/>
      <c r="G112" s="50"/>
      <c r="H112" s="38"/>
      <c r="I112" s="18"/>
    </row>
    <row r="113" spans="1:9" s="80" customFormat="1" ht="25.5" hidden="1" customHeight="1" x14ac:dyDescent="0.25">
      <c r="A113" s="34"/>
      <c r="B113" s="19"/>
      <c r="C113" s="19"/>
      <c r="D113" s="56"/>
      <c r="E113" s="60"/>
      <c r="F113" s="61"/>
      <c r="G113" s="58"/>
      <c r="H113" s="38"/>
      <c r="I113" s="18"/>
    </row>
    <row r="114" spans="1:9" s="5" customFormat="1" ht="25.5" hidden="1" customHeight="1" x14ac:dyDescent="0.25">
      <c r="A114" s="34"/>
      <c r="B114" s="19"/>
      <c r="C114" s="19"/>
      <c r="D114" s="64"/>
      <c r="E114" s="53"/>
      <c r="F114" s="65"/>
      <c r="G114" s="57"/>
      <c r="H114" s="38"/>
      <c r="I114" s="18"/>
    </row>
    <row r="115" spans="1:9" s="80" customFormat="1" ht="25.5" hidden="1" customHeight="1" x14ac:dyDescent="0.25">
      <c r="A115" s="50"/>
      <c r="B115" s="51"/>
      <c r="C115" s="51"/>
      <c r="D115" s="64"/>
      <c r="E115" s="53"/>
      <c r="F115" s="65"/>
      <c r="G115" s="57"/>
      <c r="H115" s="55"/>
      <c r="I115" s="56"/>
    </row>
    <row r="116" spans="1:9" s="80" customFormat="1" ht="25.5" hidden="1" customHeight="1" x14ac:dyDescent="0.25">
      <c r="A116" s="58"/>
      <c r="B116" s="59"/>
      <c r="C116" s="59"/>
      <c r="D116" s="64"/>
      <c r="E116" s="53"/>
      <c r="F116" s="65"/>
      <c r="G116" s="57"/>
      <c r="H116" s="62"/>
      <c r="I116" s="56"/>
    </row>
    <row r="117" spans="1:9" s="5" customFormat="1" ht="25.5" hidden="1" customHeight="1" x14ac:dyDescent="0.25">
      <c r="A117" s="57"/>
      <c r="B117" s="63"/>
      <c r="C117" s="63"/>
      <c r="D117" s="64"/>
      <c r="E117" s="53"/>
      <c r="F117" s="65"/>
      <c r="G117" s="57"/>
      <c r="H117" s="66"/>
      <c r="I117" s="63"/>
    </row>
    <row r="118" spans="1:9" s="5" customFormat="1" ht="25.5" hidden="1" customHeight="1" x14ac:dyDescent="0.25">
      <c r="A118" s="57"/>
      <c r="B118" s="63"/>
      <c r="C118" s="63"/>
      <c r="D118" s="64"/>
      <c r="E118" s="53"/>
      <c r="F118" s="65"/>
      <c r="G118" s="57"/>
      <c r="H118" s="66"/>
      <c r="I118" s="63"/>
    </row>
    <row r="119" spans="1:9" s="5" customFormat="1" ht="25.5" hidden="1" customHeight="1" x14ac:dyDescent="0.25">
      <c r="A119" s="57"/>
      <c r="B119" s="63"/>
      <c r="C119" s="63"/>
      <c r="D119" s="64"/>
      <c r="E119" s="53"/>
      <c r="F119" s="65"/>
      <c r="G119" s="57"/>
      <c r="H119" s="66"/>
      <c r="I119" s="63"/>
    </row>
    <row r="120" spans="1:9" s="5" customFormat="1" ht="25.5" hidden="1" customHeight="1" x14ac:dyDescent="0.25">
      <c r="A120" s="57"/>
      <c r="B120" s="63"/>
      <c r="C120" s="63"/>
      <c r="D120" s="64"/>
      <c r="E120" s="53"/>
      <c r="F120" s="65"/>
      <c r="G120" s="57"/>
      <c r="H120" s="66"/>
      <c r="I120" s="63"/>
    </row>
    <row r="121" spans="1:9" s="57" customFormat="1" ht="25.5" hidden="1" customHeight="1" x14ac:dyDescent="0.25">
      <c r="B121" s="63"/>
      <c r="C121" s="63"/>
      <c r="D121" s="64"/>
      <c r="E121" s="53"/>
      <c r="F121" s="65"/>
      <c r="H121" s="66"/>
      <c r="I121" s="63"/>
    </row>
    <row r="122" spans="1:9" s="57" customFormat="1" ht="25.5" hidden="1" customHeight="1" x14ac:dyDescent="0.25">
      <c r="B122" s="63"/>
      <c r="C122" s="63"/>
      <c r="D122" s="64"/>
      <c r="E122" s="53"/>
      <c r="F122" s="65"/>
      <c r="H122" s="66"/>
      <c r="I122" s="63"/>
    </row>
    <row r="123" spans="1:9" s="57" customFormat="1" ht="25.5" hidden="1" customHeight="1" x14ac:dyDescent="0.25">
      <c r="B123" s="63"/>
      <c r="C123" s="63"/>
      <c r="D123" s="64"/>
      <c r="E123" s="53"/>
      <c r="F123" s="65"/>
      <c r="H123" s="66"/>
      <c r="I123" s="63"/>
    </row>
    <row r="124" spans="1:9" s="57" customFormat="1" ht="25.5" hidden="1" customHeight="1" x14ac:dyDescent="0.25">
      <c r="B124" s="63"/>
      <c r="C124" s="63"/>
      <c r="D124" s="64"/>
      <c r="E124" s="53"/>
      <c r="F124" s="65"/>
      <c r="H124" s="66"/>
      <c r="I124" s="63"/>
    </row>
    <row r="125" spans="1:9" s="57" customFormat="1" ht="25.5" hidden="1" customHeight="1" x14ac:dyDescent="0.25">
      <c r="B125" s="63"/>
      <c r="C125" s="63"/>
      <c r="D125" s="64"/>
      <c r="E125" s="53"/>
      <c r="F125" s="65"/>
      <c r="H125" s="66"/>
      <c r="I125" s="63"/>
    </row>
    <row r="126" spans="1:9" s="57" customFormat="1" ht="25.5" hidden="1" customHeight="1" x14ac:dyDescent="0.25">
      <c r="B126" s="63"/>
      <c r="C126" s="63"/>
      <c r="D126" s="64"/>
      <c r="E126" s="53"/>
      <c r="F126" s="65"/>
      <c r="H126" s="66"/>
      <c r="I126" s="63"/>
    </row>
    <row r="127" spans="1:9" s="57" customFormat="1" ht="25.5" hidden="1" customHeight="1" x14ac:dyDescent="0.25">
      <c r="B127" s="63"/>
      <c r="C127" s="63"/>
      <c r="D127" s="64"/>
      <c r="E127" s="53"/>
      <c r="F127" s="65"/>
      <c r="H127" s="66"/>
      <c r="I127" s="63"/>
    </row>
    <row r="128" spans="1:9" s="57" customFormat="1" ht="25.5" hidden="1" customHeight="1" x14ac:dyDescent="0.25">
      <c r="B128" s="63"/>
      <c r="C128" s="63"/>
      <c r="D128" s="64"/>
      <c r="E128" s="53"/>
      <c r="F128" s="65"/>
      <c r="H128" s="66"/>
      <c r="I128" s="63"/>
    </row>
    <row r="129" spans="1:9" s="57" customFormat="1" ht="25.5" hidden="1" customHeight="1" x14ac:dyDescent="0.25">
      <c r="B129" s="63"/>
      <c r="C129" s="63"/>
      <c r="D129" s="12"/>
      <c r="E129" s="7"/>
      <c r="F129" s="8"/>
      <c r="G129" s="5"/>
      <c r="H129" s="66"/>
      <c r="I129" s="63"/>
    </row>
    <row r="130" spans="1:9" s="57" customFormat="1" ht="25.5" hidden="1" customHeight="1" x14ac:dyDescent="0.25">
      <c r="B130" s="63"/>
      <c r="C130" s="63"/>
      <c r="D130" s="12"/>
      <c r="E130" s="7"/>
      <c r="F130" s="8"/>
      <c r="G130" s="5"/>
      <c r="H130" s="66"/>
      <c r="I130" s="63"/>
    </row>
    <row r="131" spans="1:9" s="57" customFormat="1" ht="25.5" hidden="1" customHeight="1" x14ac:dyDescent="0.25">
      <c r="B131" s="63"/>
      <c r="C131" s="63"/>
      <c r="D131" s="12"/>
      <c r="E131" s="7"/>
      <c r="F131" s="8"/>
      <c r="G131" s="5"/>
      <c r="H131" s="66"/>
      <c r="I131" s="63"/>
    </row>
    <row r="132" spans="1:9" s="57" customFormat="1" ht="25.5" hidden="1" customHeight="1" x14ac:dyDescent="0.25">
      <c r="A132" s="5"/>
      <c r="B132" s="6"/>
      <c r="C132" s="6"/>
      <c r="D132" s="12"/>
      <c r="E132" s="7"/>
      <c r="F132" s="8"/>
      <c r="G132" s="5"/>
      <c r="H132" s="32"/>
      <c r="I132" s="6"/>
    </row>
    <row r="133" spans="1:9" s="57" customFormat="1" ht="25.5" hidden="1" customHeight="1" x14ac:dyDescent="0.25">
      <c r="A133" s="5"/>
      <c r="B133" s="6"/>
      <c r="C133" s="6"/>
      <c r="D133" s="12"/>
      <c r="E133" s="7"/>
      <c r="F133" s="8"/>
      <c r="G133" s="5"/>
      <c r="H133" s="32"/>
      <c r="I133" s="6"/>
    </row>
    <row r="134" spans="1:9" s="57" customFormat="1" ht="25.5" hidden="1" customHeight="1" x14ac:dyDescent="0.25">
      <c r="A134" s="5"/>
      <c r="B134" s="6"/>
      <c r="C134" s="6"/>
      <c r="D134" s="12"/>
      <c r="E134" s="7"/>
      <c r="F134" s="8"/>
      <c r="G134" s="5"/>
      <c r="H134" s="32"/>
      <c r="I134" s="6"/>
    </row>
    <row r="135" spans="1:9" s="57" customFormat="1" ht="25.5" hidden="1" customHeight="1" x14ac:dyDescent="0.25">
      <c r="A135" s="5"/>
      <c r="B135" s="6"/>
      <c r="C135" s="6"/>
      <c r="D135" s="12"/>
      <c r="E135" s="7"/>
      <c r="F135" s="8"/>
      <c r="G135" s="5"/>
      <c r="H135" s="32"/>
      <c r="I135" s="6"/>
    </row>
    <row r="136" spans="1:9" s="57" customFormat="1" ht="25.5" hidden="1" customHeight="1" x14ac:dyDescent="0.25">
      <c r="A136" s="5"/>
      <c r="B136" s="6"/>
      <c r="C136" s="6"/>
      <c r="D136" s="12"/>
      <c r="E136" s="7"/>
      <c r="F136" s="8"/>
      <c r="G136" s="5"/>
      <c r="H136" s="32"/>
      <c r="I136" s="6"/>
    </row>
    <row r="137" spans="1:9" s="57" customFormat="1" ht="25.5" hidden="1" customHeight="1" x14ac:dyDescent="0.25">
      <c r="A137" s="5"/>
      <c r="B137" s="6"/>
      <c r="C137" s="6"/>
      <c r="D137" s="12"/>
      <c r="E137" s="7"/>
      <c r="F137" s="8"/>
      <c r="G137" s="5"/>
      <c r="H137" s="32"/>
      <c r="I137" s="6"/>
    </row>
    <row r="138" spans="1:9" s="5" customFormat="1" ht="25.5" hidden="1" customHeight="1" x14ac:dyDescent="0.25">
      <c r="B138" s="6"/>
      <c r="C138" s="6"/>
      <c r="D138" s="12"/>
      <c r="E138" s="7"/>
      <c r="F138" s="8"/>
      <c r="H138" s="32"/>
      <c r="I138" s="6"/>
    </row>
    <row r="139" spans="1:9" s="5" customFormat="1" ht="25.5" hidden="1" customHeight="1" x14ac:dyDescent="0.25">
      <c r="B139" s="6"/>
      <c r="C139" s="6"/>
      <c r="D139" s="12"/>
      <c r="E139" s="7"/>
      <c r="F139" s="8"/>
      <c r="H139" s="32"/>
      <c r="I139" s="6"/>
    </row>
    <row r="140" spans="1:9" s="5" customFormat="1" ht="25.5" hidden="1" customHeight="1" x14ac:dyDescent="0.25">
      <c r="B140" s="6"/>
      <c r="C140" s="6"/>
      <c r="D140" s="12"/>
      <c r="E140" s="7"/>
      <c r="F140" s="8"/>
      <c r="H140" s="32"/>
      <c r="I140" s="6"/>
    </row>
    <row r="141" spans="1:9" s="5" customFormat="1" ht="25.5" hidden="1" customHeight="1" x14ac:dyDescent="0.25">
      <c r="B141" s="6"/>
      <c r="C141" s="6"/>
      <c r="D141" s="12"/>
      <c r="E141" s="7"/>
      <c r="F141" s="8"/>
      <c r="H141" s="32"/>
      <c r="I141" s="6"/>
    </row>
    <row r="142" spans="1:9" s="5" customFormat="1" ht="25.5" hidden="1" customHeight="1" x14ac:dyDescent="0.25">
      <c r="B142" s="6"/>
      <c r="C142" s="6"/>
      <c r="D142" s="12"/>
      <c r="E142" s="7"/>
      <c r="F142" s="8"/>
      <c r="H142" s="32"/>
      <c r="I142" s="6"/>
    </row>
    <row r="143" spans="1:9" s="5" customFormat="1" ht="25.5" hidden="1" customHeight="1" x14ac:dyDescent="0.25">
      <c r="B143" s="6"/>
      <c r="C143" s="6"/>
      <c r="D143" s="12"/>
      <c r="E143" s="7"/>
      <c r="F143" s="8"/>
      <c r="H143" s="32"/>
      <c r="I143" s="6"/>
    </row>
    <row r="144" spans="1:9" s="5" customFormat="1" ht="25.5" hidden="1" customHeight="1" x14ac:dyDescent="0.25">
      <c r="B144" s="6"/>
      <c r="C144" s="6"/>
      <c r="D144" s="12"/>
      <c r="E144" s="7"/>
      <c r="F144" s="8"/>
      <c r="H144" s="32"/>
      <c r="I144" s="6"/>
    </row>
    <row r="145" spans="2:9" s="5" customFormat="1" ht="25.5" hidden="1" customHeight="1" x14ac:dyDescent="0.25">
      <c r="B145" s="6"/>
      <c r="C145" s="6"/>
      <c r="D145" s="12"/>
      <c r="E145" s="7"/>
      <c r="F145" s="8"/>
      <c r="H145" s="32"/>
      <c r="I145" s="6"/>
    </row>
    <row r="146" spans="2:9" s="5" customFormat="1" ht="25.5" hidden="1" customHeight="1" x14ac:dyDescent="0.25">
      <c r="B146" s="6"/>
      <c r="C146" s="6"/>
      <c r="D146" s="12"/>
      <c r="E146" s="7"/>
      <c r="F146" s="8"/>
      <c r="H146" s="32"/>
      <c r="I146" s="6"/>
    </row>
    <row r="147" spans="2:9" s="5" customFormat="1" ht="25.5" hidden="1" customHeight="1" x14ac:dyDescent="0.25">
      <c r="B147" s="6"/>
      <c r="C147" s="6"/>
      <c r="D147" s="12"/>
      <c r="E147" s="7"/>
      <c r="F147" s="8"/>
      <c r="H147" s="32"/>
      <c r="I147" s="6"/>
    </row>
    <row r="148" spans="2:9" s="5" customFormat="1" ht="25.5" hidden="1" customHeight="1" x14ac:dyDescent="0.25">
      <c r="B148" s="6"/>
      <c r="C148" s="6"/>
      <c r="D148" s="12"/>
      <c r="E148" s="7"/>
      <c r="F148" s="8"/>
      <c r="H148" s="32"/>
      <c r="I148" s="6"/>
    </row>
    <row r="149" spans="2:9" s="5" customFormat="1" ht="25.5" hidden="1" customHeight="1" x14ac:dyDescent="0.25">
      <c r="B149" s="6"/>
      <c r="C149" s="6"/>
      <c r="D149" s="12"/>
      <c r="E149" s="7"/>
      <c r="F149" s="8"/>
      <c r="H149" s="32"/>
      <c r="I149" s="6"/>
    </row>
    <row r="150" spans="2:9" s="5" customFormat="1" ht="25.5" hidden="1" customHeight="1" x14ac:dyDescent="0.25">
      <c r="B150" s="6"/>
      <c r="C150" s="6"/>
      <c r="D150" s="12"/>
      <c r="E150" s="7"/>
      <c r="F150" s="8"/>
      <c r="H150" s="32"/>
      <c r="I150" s="6"/>
    </row>
    <row r="151" spans="2:9" s="5" customFormat="1" ht="25.5" hidden="1" customHeight="1" x14ac:dyDescent="0.25">
      <c r="B151" s="6"/>
      <c r="C151" s="6"/>
      <c r="D151" s="12"/>
      <c r="E151" s="7"/>
      <c r="F151" s="8"/>
      <c r="H151" s="32"/>
      <c r="I151" s="6"/>
    </row>
    <row r="152" spans="2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2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2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2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2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2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2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2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  <row r="160" spans="2:9" s="5" customFormat="1" ht="25.5" hidden="1" customHeight="1" x14ac:dyDescent="0.25">
      <c r="B160" s="6"/>
      <c r="C160" s="6"/>
      <c r="D160" s="12"/>
      <c r="E160" s="7"/>
      <c r="F160" s="8"/>
      <c r="H160" s="32"/>
      <c r="I160" s="6"/>
    </row>
    <row r="161" spans="2:9" s="5" customFormat="1" ht="25.5" hidden="1" customHeight="1" x14ac:dyDescent="0.25">
      <c r="B161" s="6"/>
      <c r="C161" s="6"/>
      <c r="D161" s="12"/>
      <c r="E161" s="7"/>
      <c r="F161" s="8"/>
      <c r="H161" s="32"/>
      <c r="I161" s="6"/>
    </row>
    <row r="162" spans="2:9" s="5" customFormat="1" ht="25.5" hidden="1" customHeight="1" x14ac:dyDescent="0.25">
      <c r="B162" s="6"/>
      <c r="C162" s="6"/>
      <c r="D162" s="12"/>
      <c r="E162" s="7"/>
      <c r="F162" s="8"/>
      <c r="H162" s="32"/>
      <c r="I162" s="6"/>
    </row>
    <row r="163" spans="2:9" s="5" customFormat="1" ht="25.5" hidden="1" customHeight="1" x14ac:dyDescent="0.25">
      <c r="B163" s="6"/>
      <c r="C163" s="6"/>
      <c r="D163" s="12"/>
      <c r="E163" s="7"/>
      <c r="F163" s="8"/>
      <c r="H163" s="32"/>
      <c r="I163" s="6"/>
    </row>
    <row r="164" spans="2:9" s="5" customFormat="1" ht="25.5" hidden="1" customHeight="1" x14ac:dyDescent="0.25">
      <c r="B164" s="6"/>
      <c r="C164" s="6"/>
      <c r="D164" s="12"/>
      <c r="E164" s="7"/>
      <c r="F164" s="8"/>
      <c r="H164" s="32"/>
      <c r="I164" s="6"/>
    </row>
    <row r="165" spans="2:9" s="5" customFormat="1" ht="25.5" hidden="1" customHeight="1" x14ac:dyDescent="0.25">
      <c r="B165" s="6"/>
      <c r="C165" s="6"/>
      <c r="D165" s="12"/>
      <c r="E165" s="7"/>
      <c r="F165" s="8"/>
      <c r="H165" s="32"/>
      <c r="I165" s="6"/>
    </row>
    <row r="166" spans="2:9" s="5" customFormat="1" ht="25.5" hidden="1" customHeight="1" x14ac:dyDescent="0.25">
      <c r="B166" s="6"/>
      <c r="C166" s="6"/>
      <c r="D166" s="12"/>
      <c r="E166" s="7"/>
      <c r="F166" s="8"/>
      <c r="H166" s="32"/>
      <c r="I166" s="6"/>
    </row>
    <row r="167" spans="2:9" s="5" customFormat="1" ht="25.5" hidden="1" customHeight="1" x14ac:dyDescent="0.25">
      <c r="B167" s="6"/>
      <c r="C167" s="6"/>
      <c r="D167" s="12"/>
      <c r="E167" s="7"/>
      <c r="F167" s="8"/>
      <c r="H167" s="32"/>
      <c r="I167" s="6"/>
    </row>
    <row r="168" spans="2:9" s="5" customFormat="1" ht="25.5" hidden="1" customHeight="1" x14ac:dyDescent="0.25">
      <c r="B168" s="6"/>
      <c r="C168" s="6"/>
      <c r="D168" s="12"/>
      <c r="E168" s="7"/>
      <c r="F168" s="8"/>
      <c r="H168" s="32"/>
      <c r="I168" s="6"/>
    </row>
    <row r="169" spans="2:9" s="5" customFormat="1" ht="25.5" hidden="1" customHeight="1" x14ac:dyDescent="0.25">
      <c r="B169" s="6"/>
      <c r="C169" s="6"/>
      <c r="D169" s="12"/>
      <c r="E169" s="7"/>
      <c r="F169" s="8"/>
      <c r="H169" s="32"/>
      <c r="I169" s="6"/>
    </row>
    <row r="170" spans="2:9" s="5" customFormat="1" ht="25.5" hidden="1" customHeight="1" x14ac:dyDescent="0.25">
      <c r="B170" s="6"/>
      <c r="C170" s="6"/>
      <c r="D170" s="12"/>
      <c r="E170" s="7"/>
      <c r="F170" s="8"/>
      <c r="H170" s="32"/>
      <c r="I170" s="6"/>
    </row>
    <row r="171" spans="2:9" s="5" customFormat="1" ht="25.5" hidden="1" customHeight="1" x14ac:dyDescent="0.25">
      <c r="B171" s="6"/>
      <c r="C171" s="6"/>
      <c r="D171" s="12"/>
      <c r="E171" s="7"/>
      <c r="F171" s="8"/>
      <c r="H171" s="32"/>
      <c r="I171" s="6"/>
    </row>
    <row r="172" spans="2:9" s="5" customFormat="1" ht="25.5" hidden="1" customHeight="1" x14ac:dyDescent="0.25">
      <c r="B172" s="6"/>
      <c r="C172" s="6"/>
      <c r="D172" s="12"/>
      <c r="E172" s="7"/>
      <c r="F172" s="8"/>
      <c r="H172" s="32"/>
      <c r="I172" s="6"/>
    </row>
    <row r="173" spans="2:9" s="5" customFormat="1" ht="25.5" hidden="1" customHeight="1" x14ac:dyDescent="0.25">
      <c r="B173" s="6"/>
      <c r="C173" s="6"/>
      <c r="D173" s="12"/>
      <c r="E173" s="7"/>
      <c r="F173" s="8"/>
      <c r="H173" s="32"/>
      <c r="I173" s="6"/>
    </row>
    <row r="174" spans="2:9" s="5" customFormat="1" ht="25.5" hidden="1" customHeight="1" x14ac:dyDescent="0.25">
      <c r="B174" s="6"/>
      <c r="C174" s="6"/>
      <c r="D174" s="12"/>
      <c r="E174" s="7"/>
      <c r="F174" s="8"/>
      <c r="H174" s="32"/>
      <c r="I174" s="6"/>
    </row>
    <row r="175" spans="2:9" s="5" customFormat="1" ht="25.5" hidden="1" customHeight="1" x14ac:dyDescent="0.25">
      <c r="B175" s="6"/>
      <c r="C175" s="6"/>
      <c r="D175" s="12"/>
      <c r="E175" s="7"/>
      <c r="F175" s="8"/>
      <c r="H175" s="32"/>
      <c r="I175" s="6"/>
    </row>
    <row r="176" spans="2:9" s="5" customFormat="1" ht="25.5" hidden="1" customHeight="1" x14ac:dyDescent="0.25">
      <c r="B176" s="6"/>
      <c r="C176" s="6"/>
      <c r="D176" s="12"/>
      <c r="E176" s="7"/>
      <c r="F176" s="8"/>
      <c r="H176" s="32"/>
      <c r="I176" s="6"/>
    </row>
    <row r="177" spans="2:9" s="5" customFormat="1" ht="25.5" hidden="1" customHeight="1" x14ac:dyDescent="0.25">
      <c r="B177" s="6"/>
      <c r="C177" s="6"/>
      <c r="D177" s="12"/>
      <c r="E177" s="7"/>
      <c r="F177" s="8"/>
      <c r="H177" s="32"/>
      <c r="I177" s="6"/>
    </row>
    <row r="178" spans="2:9" s="5" customFormat="1" ht="25.5" hidden="1" customHeight="1" x14ac:dyDescent="0.25">
      <c r="B178" s="6"/>
      <c r="C178" s="6"/>
      <c r="D178" s="12"/>
      <c r="E178" s="7"/>
      <c r="F178" s="8"/>
      <c r="H178" s="32"/>
      <c r="I178" s="6"/>
    </row>
    <row r="179" spans="2:9" s="5" customFormat="1" ht="25.5" hidden="1" customHeight="1" x14ac:dyDescent="0.25">
      <c r="B179" s="6"/>
      <c r="C179" s="6"/>
      <c r="D179" s="12"/>
      <c r="E179" s="7"/>
      <c r="F179" s="8"/>
      <c r="H179" s="32"/>
      <c r="I179" s="6"/>
    </row>
    <row r="180" spans="2:9" s="5" customFormat="1" ht="25.5" hidden="1" customHeight="1" x14ac:dyDescent="0.25">
      <c r="B180" s="6"/>
      <c r="C180" s="6"/>
      <c r="D180" s="12"/>
      <c r="E180" s="7"/>
      <c r="F180" s="8"/>
      <c r="H180" s="32"/>
      <c r="I180" s="6"/>
    </row>
    <row r="181" spans="2:9" s="5" customFormat="1" ht="25.5" hidden="1" customHeight="1" x14ac:dyDescent="0.25">
      <c r="B181" s="6"/>
      <c r="C181" s="6"/>
      <c r="D181" s="12"/>
      <c r="E181" s="7"/>
      <c r="F181" s="8"/>
      <c r="H181" s="32"/>
      <c r="I181" s="6"/>
    </row>
    <row r="182" spans="2:9" s="5" customFormat="1" ht="25.5" hidden="1" customHeight="1" x14ac:dyDescent="0.25">
      <c r="B182" s="6"/>
      <c r="C182" s="6"/>
      <c r="D182" s="12"/>
      <c r="E182" s="7"/>
      <c r="F182" s="8"/>
      <c r="H182" s="32"/>
      <c r="I182" s="6"/>
    </row>
    <row r="183" spans="2:9" s="5" customFormat="1" ht="25.5" hidden="1" customHeight="1" x14ac:dyDescent="0.25">
      <c r="B183" s="6"/>
      <c r="C183" s="6"/>
      <c r="D183" s="12"/>
      <c r="E183" s="7"/>
      <c r="F183" s="8"/>
      <c r="H183" s="32"/>
      <c r="I183" s="6"/>
    </row>
    <row r="184" spans="2:9" s="5" customFormat="1" ht="25.5" hidden="1" customHeight="1" x14ac:dyDescent="0.25">
      <c r="B184" s="6"/>
      <c r="C184" s="6"/>
      <c r="D184" s="12"/>
      <c r="E184" s="7"/>
      <c r="F184" s="8"/>
      <c r="H184" s="32"/>
      <c r="I184" s="6"/>
    </row>
    <row r="185" spans="2:9" s="5" customFormat="1" ht="25.5" hidden="1" customHeight="1" x14ac:dyDescent="0.25">
      <c r="B185" s="6"/>
      <c r="C185" s="6"/>
      <c r="D185" s="12"/>
      <c r="E185" s="7"/>
      <c r="F185" s="8"/>
      <c r="H185" s="32"/>
      <c r="I185" s="6"/>
    </row>
    <row r="186" spans="2:9" s="5" customFormat="1" ht="25.5" hidden="1" customHeight="1" x14ac:dyDescent="0.25">
      <c r="B186" s="6"/>
      <c r="C186" s="6"/>
      <c r="D186" s="12"/>
      <c r="E186" s="7"/>
      <c r="F186" s="8"/>
      <c r="H186" s="32"/>
      <c r="I186" s="6"/>
    </row>
    <row r="187" spans="2:9" s="5" customFormat="1" ht="25.5" hidden="1" customHeight="1" x14ac:dyDescent="0.25">
      <c r="B187" s="6"/>
      <c r="C187" s="6"/>
      <c r="D187" s="12"/>
      <c r="E187" s="7"/>
      <c r="F187" s="8"/>
      <c r="H187" s="32"/>
      <c r="I187" s="6"/>
    </row>
  </sheetData>
  <mergeCells count="1">
    <mergeCell ref="A1:I1"/>
  </mergeCells>
  <conditionalFormatting sqref="B3:B110">
    <cfRule type="duplicateValues" dxfId="65" priority="111"/>
  </conditionalFormatting>
  <conditionalFormatting sqref="B11:B19 B3:B8 B21:B22">
    <cfRule type="duplicateValues" dxfId="64" priority="6"/>
  </conditionalFormatting>
  <conditionalFormatting sqref="C5">
    <cfRule type="duplicateValues" dxfId="63" priority="2"/>
  </conditionalFormatting>
  <conditionalFormatting sqref="C22">
    <cfRule type="duplicateValues" dxfId="62" priority="5"/>
  </conditionalFormatting>
  <conditionalFormatting sqref="C51">
    <cfRule type="duplicateValues" dxfId="61" priority="1"/>
  </conditionalFormatting>
  <conditionalFormatting sqref="C85">
    <cfRule type="duplicateValues" dxfId="60" priority="3"/>
  </conditionalFormatting>
  <conditionalFormatting sqref="F12">
    <cfRule type="duplicateValues" dxfId="59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82E8-809A-4F96-B12C-8F4D848DEBC5}">
  <dimension ref="A1:I175"/>
  <sheetViews>
    <sheetView topLeftCell="A67" zoomScale="75" zoomScaleNormal="75" workbookViewId="0">
      <selection activeCell="H87" sqref="H87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639</v>
      </c>
      <c r="B1" s="157"/>
      <c r="C1" s="157"/>
      <c r="D1" s="157"/>
      <c r="E1" s="157"/>
      <c r="F1" s="157"/>
      <c r="G1" s="157"/>
      <c r="H1" s="157"/>
      <c r="I1" s="157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s="114" customFormat="1" ht="26.1" customHeight="1" x14ac:dyDescent="0.25">
      <c r="A3" s="9">
        <v>1</v>
      </c>
      <c r="B3" s="2" t="s">
        <v>585</v>
      </c>
      <c r="C3" s="2" t="s">
        <v>586</v>
      </c>
      <c r="D3" s="13" t="s">
        <v>8</v>
      </c>
      <c r="E3" s="10">
        <v>142769.29</v>
      </c>
      <c r="F3" s="11">
        <v>25572</v>
      </c>
      <c r="G3" s="9">
        <v>20</v>
      </c>
      <c r="H3" s="33">
        <v>45436</v>
      </c>
      <c r="I3" s="3" t="s">
        <v>394</v>
      </c>
    </row>
    <row r="4" spans="1:9" s="114" customFormat="1" ht="26.1" customHeight="1" x14ac:dyDescent="0.25">
      <c r="A4" s="9">
        <v>2</v>
      </c>
      <c r="B4" s="2" t="s">
        <v>613</v>
      </c>
      <c r="C4" s="2" t="s">
        <v>614</v>
      </c>
      <c r="D4" s="13" t="s">
        <v>8</v>
      </c>
      <c r="E4" s="10">
        <v>89682.22</v>
      </c>
      <c r="F4" s="11">
        <v>12615</v>
      </c>
      <c r="G4" s="9">
        <v>16</v>
      </c>
      <c r="H4" s="33">
        <v>45422</v>
      </c>
      <c r="I4" s="3" t="s">
        <v>9</v>
      </c>
    </row>
    <row r="5" spans="1:9" s="114" customFormat="1" ht="26.1" customHeight="1" x14ac:dyDescent="0.25">
      <c r="A5" s="9">
        <v>3</v>
      </c>
      <c r="B5" s="2" t="s">
        <v>588</v>
      </c>
      <c r="C5" s="2" t="s">
        <v>587</v>
      </c>
      <c r="D5" s="13" t="s">
        <v>8</v>
      </c>
      <c r="E5" s="10">
        <v>82510.87</v>
      </c>
      <c r="F5" s="11">
        <v>12124</v>
      </c>
      <c r="G5" s="9">
        <v>20</v>
      </c>
      <c r="H5" s="33">
        <v>45415</v>
      </c>
      <c r="I5" s="3" t="s">
        <v>13</v>
      </c>
    </row>
    <row r="6" spans="1:9" s="114" customFormat="1" ht="26.1" customHeight="1" x14ac:dyDescent="0.25">
      <c r="A6" s="9">
        <v>4</v>
      </c>
      <c r="B6" s="2" t="s">
        <v>589</v>
      </c>
      <c r="C6" s="2" t="s">
        <v>590</v>
      </c>
      <c r="D6" s="13" t="s">
        <v>8</v>
      </c>
      <c r="E6" s="10">
        <v>68812.800000000003</v>
      </c>
      <c r="F6" s="11">
        <v>10135</v>
      </c>
      <c r="G6" s="9">
        <v>15</v>
      </c>
      <c r="H6" s="33">
        <v>45422</v>
      </c>
      <c r="I6" s="3" t="s">
        <v>394</v>
      </c>
    </row>
    <row r="7" spans="1:9" ht="26.1" customHeight="1" x14ac:dyDescent="0.25">
      <c r="A7" s="9">
        <v>5</v>
      </c>
      <c r="B7" s="2" t="s">
        <v>528</v>
      </c>
      <c r="C7" s="2" t="s">
        <v>529</v>
      </c>
      <c r="D7" s="13" t="s">
        <v>8</v>
      </c>
      <c r="E7" s="10">
        <v>61655.16</v>
      </c>
      <c r="F7" s="11">
        <v>9398</v>
      </c>
      <c r="G7" s="9">
        <v>19</v>
      </c>
      <c r="H7" s="33">
        <v>45408</v>
      </c>
      <c r="I7" s="3" t="s">
        <v>11</v>
      </c>
    </row>
    <row r="8" spans="1:9" s="114" customFormat="1" ht="25.5" customHeight="1" x14ac:dyDescent="0.25">
      <c r="A8" s="9">
        <v>6</v>
      </c>
      <c r="B8" s="2" t="s">
        <v>615</v>
      </c>
      <c r="C8" s="2" t="s">
        <v>616</v>
      </c>
      <c r="D8" s="13" t="s">
        <v>8</v>
      </c>
      <c r="E8" s="10">
        <v>58273.2</v>
      </c>
      <c r="F8" s="11">
        <v>11142</v>
      </c>
      <c r="G8" s="9">
        <v>25</v>
      </c>
      <c r="H8" s="33">
        <v>45429</v>
      </c>
      <c r="I8" s="3" t="s">
        <v>118</v>
      </c>
    </row>
    <row r="9" spans="1:9" s="114" customFormat="1" ht="26.1" customHeight="1" x14ac:dyDescent="0.25">
      <c r="A9" s="9">
        <v>7</v>
      </c>
      <c r="B9" s="2" t="s">
        <v>592</v>
      </c>
      <c r="C9" s="2" t="s">
        <v>591</v>
      </c>
      <c r="D9" s="13" t="s">
        <v>593</v>
      </c>
      <c r="E9" s="10">
        <v>49990.99</v>
      </c>
      <c r="F9" s="11">
        <v>6600</v>
      </c>
      <c r="G9" s="9">
        <v>20</v>
      </c>
      <c r="H9" s="33">
        <v>45436</v>
      </c>
      <c r="I9" s="3" t="s">
        <v>13</v>
      </c>
    </row>
    <row r="10" spans="1:9" ht="26.1" customHeight="1" x14ac:dyDescent="0.25">
      <c r="A10" s="9">
        <v>8</v>
      </c>
      <c r="B10" s="2" t="s">
        <v>417</v>
      </c>
      <c r="C10" s="2" t="s">
        <v>417</v>
      </c>
      <c r="D10" s="13" t="s">
        <v>8</v>
      </c>
      <c r="E10" s="10">
        <v>49343.75</v>
      </c>
      <c r="F10" s="11">
        <v>8699</v>
      </c>
      <c r="G10" s="9">
        <v>16</v>
      </c>
      <c r="H10" s="33">
        <v>45359</v>
      </c>
      <c r="I10" s="3" t="s">
        <v>11</v>
      </c>
    </row>
    <row r="11" spans="1:9" ht="26.1" customHeight="1" x14ac:dyDescent="0.25">
      <c r="A11" s="9">
        <v>9</v>
      </c>
      <c r="B11" s="2" t="s">
        <v>518</v>
      </c>
      <c r="C11" s="2" t="s">
        <v>519</v>
      </c>
      <c r="D11" s="13" t="s">
        <v>520</v>
      </c>
      <c r="E11" s="10">
        <v>41200.769999999997</v>
      </c>
      <c r="F11" s="11">
        <v>7886</v>
      </c>
      <c r="G11" s="9">
        <v>16</v>
      </c>
      <c r="H11" s="33">
        <v>45401</v>
      </c>
      <c r="I11" s="3" t="s">
        <v>15</v>
      </c>
    </row>
    <row r="12" spans="1:9" ht="26.1" customHeight="1" x14ac:dyDescent="0.25">
      <c r="A12" s="9">
        <v>10</v>
      </c>
      <c r="B12" s="2" t="s">
        <v>540</v>
      </c>
      <c r="C12" s="2" t="s">
        <v>541</v>
      </c>
      <c r="D12" s="13" t="s">
        <v>542</v>
      </c>
      <c r="E12" s="10">
        <v>17274.09</v>
      </c>
      <c r="F12" s="11">
        <v>2481</v>
      </c>
      <c r="G12" s="9">
        <v>14</v>
      </c>
      <c r="H12" s="33">
        <v>45401</v>
      </c>
      <c r="I12" s="3" t="s">
        <v>14</v>
      </c>
    </row>
    <row r="13" spans="1:9" ht="25.5" customHeight="1" x14ac:dyDescent="0.25">
      <c r="A13" s="9">
        <v>11</v>
      </c>
      <c r="B13" s="2" t="s">
        <v>543</v>
      </c>
      <c r="C13" s="2" t="s">
        <v>544</v>
      </c>
      <c r="D13" s="13" t="s">
        <v>545</v>
      </c>
      <c r="E13" s="10">
        <v>17058.919999999998</v>
      </c>
      <c r="F13" s="11">
        <v>3390</v>
      </c>
      <c r="G13" s="9">
        <v>19</v>
      </c>
      <c r="H13" s="33">
        <v>45408</v>
      </c>
      <c r="I13" s="3" t="s">
        <v>14</v>
      </c>
    </row>
    <row r="14" spans="1:9" ht="26.1" customHeight="1" x14ac:dyDescent="0.25">
      <c r="A14" s="9">
        <v>12</v>
      </c>
      <c r="B14" s="2" t="s">
        <v>556</v>
      </c>
      <c r="C14" s="2" t="s">
        <v>556</v>
      </c>
      <c r="D14" s="13" t="s">
        <v>10</v>
      </c>
      <c r="E14" s="10">
        <v>14900.830000000002</v>
      </c>
      <c r="F14" s="11">
        <v>2429</v>
      </c>
      <c r="G14" s="9">
        <v>15</v>
      </c>
      <c r="H14" s="33">
        <v>45394</v>
      </c>
      <c r="I14" s="3" t="s">
        <v>340</v>
      </c>
    </row>
    <row r="15" spans="1:9" s="114" customFormat="1" ht="26.1" customHeight="1" x14ac:dyDescent="0.25">
      <c r="A15" s="9">
        <v>13</v>
      </c>
      <c r="B15" s="2" t="s">
        <v>594</v>
      </c>
      <c r="C15" s="2" t="s">
        <v>595</v>
      </c>
      <c r="D15" s="13" t="s">
        <v>596</v>
      </c>
      <c r="E15" s="10">
        <v>13891.53</v>
      </c>
      <c r="F15" s="11">
        <v>2073</v>
      </c>
      <c r="G15" s="9">
        <v>14</v>
      </c>
      <c r="H15" s="33">
        <v>45436</v>
      </c>
      <c r="I15" s="3" t="s">
        <v>14</v>
      </c>
    </row>
    <row r="16" spans="1:9" s="114" customFormat="1" ht="25.5" customHeight="1" x14ac:dyDescent="0.25">
      <c r="A16" s="9">
        <v>14</v>
      </c>
      <c r="B16" s="2" t="s">
        <v>622</v>
      </c>
      <c r="C16" s="2" t="s">
        <v>623</v>
      </c>
      <c r="D16" s="13" t="s">
        <v>524</v>
      </c>
      <c r="E16" s="10">
        <v>9080</v>
      </c>
      <c r="F16" s="11">
        <v>1604</v>
      </c>
      <c r="G16" s="9">
        <v>14</v>
      </c>
      <c r="H16" s="33">
        <v>45429</v>
      </c>
      <c r="I16" s="3" t="s">
        <v>19</v>
      </c>
    </row>
    <row r="17" spans="1:9" ht="26.1" customHeight="1" x14ac:dyDescent="0.25">
      <c r="A17" s="9">
        <v>15</v>
      </c>
      <c r="B17" s="2" t="s">
        <v>399</v>
      </c>
      <c r="C17" s="2" t="s">
        <v>400</v>
      </c>
      <c r="D17" s="13" t="s">
        <v>8</v>
      </c>
      <c r="E17" s="10">
        <v>7203.35</v>
      </c>
      <c r="F17" s="11">
        <v>1076</v>
      </c>
      <c r="G17" s="9">
        <v>8</v>
      </c>
      <c r="H17" s="33">
        <v>45380</v>
      </c>
      <c r="I17" s="3" t="s">
        <v>13</v>
      </c>
    </row>
    <row r="18" spans="1:9" s="114" customFormat="1" ht="25.5" customHeight="1" x14ac:dyDescent="0.25">
      <c r="A18" s="9">
        <v>16</v>
      </c>
      <c r="B18" s="2" t="s">
        <v>619</v>
      </c>
      <c r="C18" s="2" t="s">
        <v>620</v>
      </c>
      <c r="D18" s="13" t="s">
        <v>621</v>
      </c>
      <c r="E18" s="10">
        <v>7030</v>
      </c>
      <c r="F18" s="11">
        <v>1121</v>
      </c>
      <c r="G18" s="9">
        <v>15</v>
      </c>
      <c r="H18" s="33">
        <v>45415</v>
      </c>
      <c r="I18" s="3" t="s">
        <v>19</v>
      </c>
    </row>
    <row r="19" spans="1:9" ht="26.1" customHeight="1" x14ac:dyDescent="0.25">
      <c r="A19" s="9">
        <v>17</v>
      </c>
      <c r="B19" s="2" t="s">
        <v>564</v>
      </c>
      <c r="C19" s="2" t="s">
        <v>565</v>
      </c>
      <c r="D19" s="13" t="s">
        <v>21</v>
      </c>
      <c r="E19" s="10">
        <v>6349.5499999999993</v>
      </c>
      <c r="F19" s="11">
        <v>1031</v>
      </c>
      <c r="G19" s="9">
        <v>9</v>
      </c>
      <c r="H19" s="33">
        <v>45408</v>
      </c>
      <c r="I19" s="3" t="s">
        <v>30</v>
      </c>
    </row>
    <row r="20" spans="1:9" ht="26.1" customHeight="1" x14ac:dyDescent="0.25">
      <c r="A20" s="9">
        <v>18</v>
      </c>
      <c r="B20" s="2" t="s">
        <v>523</v>
      </c>
      <c r="C20" s="2" t="s">
        <v>523</v>
      </c>
      <c r="D20" s="13" t="s">
        <v>524</v>
      </c>
      <c r="E20" s="10">
        <v>6133.55</v>
      </c>
      <c r="F20" s="11">
        <v>972</v>
      </c>
      <c r="G20" s="9">
        <v>14</v>
      </c>
      <c r="H20" s="33">
        <v>45394</v>
      </c>
      <c r="I20" s="3" t="s">
        <v>11</v>
      </c>
    </row>
    <row r="21" spans="1:9" ht="26.1" customHeight="1" x14ac:dyDescent="0.25">
      <c r="A21" s="9">
        <v>19</v>
      </c>
      <c r="B21" s="2" t="s">
        <v>277</v>
      </c>
      <c r="C21" s="2" t="s">
        <v>278</v>
      </c>
      <c r="D21" s="13" t="s">
        <v>49</v>
      </c>
      <c r="E21" s="10">
        <v>5232.92</v>
      </c>
      <c r="F21" s="11">
        <v>760</v>
      </c>
      <c r="G21" s="9">
        <v>7</v>
      </c>
      <c r="H21" s="33">
        <v>45352</v>
      </c>
      <c r="I21" s="3" t="s">
        <v>13</v>
      </c>
    </row>
    <row r="22" spans="1:9" s="114" customFormat="1" ht="26.1" customHeight="1" x14ac:dyDescent="0.25">
      <c r="A22" s="9">
        <v>20</v>
      </c>
      <c r="B22" s="2" t="s">
        <v>617</v>
      </c>
      <c r="C22" s="2" t="s">
        <v>618</v>
      </c>
      <c r="D22" s="13" t="s">
        <v>8</v>
      </c>
      <c r="E22" s="10">
        <v>5132.0600000000004</v>
      </c>
      <c r="F22" s="11">
        <v>939</v>
      </c>
      <c r="G22" s="9">
        <v>15</v>
      </c>
      <c r="H22" s="33">
        <v>45429</v>
      </c>
      <c r="I22" s="3" t="s">
        <v>16</v>
      </c>
    </row>
    <row r="23" spans="1:9" ht="26.1" customHeight="1" x14ac:dyDescent="0.25">
      <c r="A23" s="9">
        <v>21</v>
      </c>
      <c r="B23" s="16" t="s">
        <v>562</v>
      </c>
      <c r="C23" s="2" t="s">
        <v>563</v>
      </c>
      <c r="D23" s="13" t="s">
        <v>8</v>
      </c>
      <c r="E23" s="10">
        <v>4292.12</v>
      </c>
      <c r="F23" s="11">
        <v>665</v>
      </c>
      <c r="G23" s="9">
        <v>11</v>
      </c>
      <c r="H23" s="33">
        <v>45408</v>
      </c>
      <c r="I23" s="3" t="s">
        <v>467</v>
      </c>
    </row>
    <row r="24" spans="1:9" s="114" customFormat="1" ht="25.5" customHeight="1" x14ac:dyDescent="0.25">
      <c r="A24" s="9">
        <v>22</v>
      </c>
      <c r="B24" s="2" t="s">
        <v>631</v>
      </c>
      <c r="C24" s="2" t="s">
        <v>631</v>
      </c>
      <c r="D24" s="13" t="s">
        <v>18</v>
      </c>
      <c r="E24" s="10">
        <v>4254.3100000000004</v>
      </c>
      <c r="F24" s="11">
        <v>927</v>
      </c>
      <c r="G24" s="9">
        <v>11</v>
      </c>
      <c r="H24" s="33">
        <v>45422</v>
      </c>
      <c r="I24" s="3" t="s">
        <v>50</v>
      </c>
    </row>
    <row r="25" spans="1:9" ht="26.1" customHeight="1" x14ac:dyDescent="0.25">
      <c r="A25" s="9">
        <v>23</v>
      </c>
      <c r="B25" s="2" t="s">
        <v>525</v>
      </c>
      <c r="C25" s="2" t="s">
        <v>526</v>
      </c>
      <c r="D25" s="13" t="s">
        <v>20</v>
      </c>
      <c r="E25" s="10">
        <v>4122.49</v>
      </c>
      <c r="F25" s="11">
        <v>641</v>
      </c>
      <c r="G25" s="9">
        <v>8</v>
      </c>
      <c r="H25" s="33">
        <v>45394</v>
      </c>
      <c r="I25" s="3" t="s">
        <v>527</v>
      </c>
    </row>
    <row r="26" spans="1:9" ht="25.5" customHeight="1" x14ac:dyDescent="0.25">
      <c r="A26" s="9">
        <v>24</v>
      </c>
      <c r="B26" s="2" t="s">
        <v>604</v>
      </c>
      <c r="C26" s="2" t="s">
        <v>605</v>
      </c>
      <c r="D26" s="13" t="s">
        <v>599</v>
      </c>
      <c r="E26" s="10">
        <v>3972</v>
      </c>
      <c r="F26" s="11">
        <v>479</v>
      </c>
      <c r="G26" s="9">
        <v>1</v>
      </c>
      <c r="H26" s="33" t="s">
        <v>322</v>
      </c>
      <c r="I26" s="3" t="s">
        <v>15</v>
      </c>
    </row>
    <row r="27" spans="1:9" s="115" customFormat="1" ht="26.1" customHeight="1" x14ac:dyDescent="0.25">
      <c r="A27" s="9">
        <v>25</v>
      </c>
      <c r="B27" s="2" t="s">
        <v>629</v>
      </c>
      <c r="C27" s="2" t="s">
        <v>630</v>
      </c>
      <c r="D27" s="13" t="s">
        <v>24</v>
      </c>
      <c r="E27" s="10">
        <v>3662.4700000000003</v>
      </c>
      <c r="F27" s="11">
        <v>540</v>
      </c>
      <c r="G27" s="9">
        <v>10</v>
      </c>
      <c r="H27" s="33">
        <v>45415</v>
      </c>
      <c r="I27" s="3" t="s">
        <v>50</v>
      </c>
    </row>
    <row r="28" spans="1:9" s="5" customFormat="1" ht="26.1" customHeight="1" x14ac:dyDescent="0.25">
      <c r="A28" s="9">
        <v>26</v>
      </c>
      <c r="B28" s="2" t="s">
        <v>441</v>
      </c>
      <c r="C28" s="2" t="s">
        <v>422</v>
      </c>
      <c r="D28" s="13" t="s">
        <v>455</v>
      </c>
      <c r="E28" s="10">
        <v>3288.3</v>
      </c>
      <c r="F28" s="11">
        <v>563</v>
      </c>
      <c r="G28" s="9">
        <v>9</v>
      </c>
      <c r="H28" s="33">
        <v>45379</v>
      </c>
      <c r="I28" s="3" t="s">
        <v>16</v>
      </c>
    </row>
    <row r="29" spans="1:9" s="5" customFormat="1" ht="26.1" customHeight="1" x14ac:dyDescent="0.25">
      <c r="A29" s="9">
        <v>27</v>
      </c>
      <c r="B29" s="2" t="s">
        <v>211</v>
      </c>
      <c r="C29" s="2" t="s">
        <v>211</v>
      </c>
      <c r="D29" s="13" t="s">
        <v>10</v>
      </c>
      <c r="E29" s="10">
        <v>3224.21</v>
      </c>
      <c r="F29" s="11">
        <v>707</v>
      </c>
      <c r="G29" s="9">
        <v>3</v>
      </c>
      <c r="H29" s="33">
        <v>45310</v>
      </c>
      <c r="I29" s="3" t="s">
        <v>235</v>
      </c>
    </row>
    <row r="30" spans="1:9" s="5" customFormat="1" ht="26.1" customHeight="1" x14ac:dyDescent="0.25">
      <c r="A30" s="9">
        <v>28</v>
      </c>
      <c r="B30" s="2" t="s">
        <v>440</v>
      </c>
      <c r="C30" s="2" t="s">
        <v>435</v>
      </c>
      <c r="D30" s="13" t="s">
        <v>454</v>
      </c>
      <c r="E30" s="10">
        <v>2911.6</v>
      </c>
      <c r="F30" s="11">
        <v>480</v>
      </c>
      <c r="G30" s="9">
        <v>7</v>
      </c>
      <c r="H30" s="33">
        <v>45379</v>
      </c>
      <c r="I30" s="42" t="s">
        <v>16</v>
      </c>
    </row>
    <row r="31" spans="1:9" s="115" customFormat="1" ht="25.5" customHeight="1" x14ac:dyDescent="0.25">
      <c r="A31" s="9">
        <v>29</v>
      </c>
      <c r="B31" s="2" t="s">
        <v>624</v>
      </c>
      <c r="C31" s="2" t="s">
        <v>625</v>
      </c>
      <c r="D31" s="13" t="s">
        <v>599</v>
      </c>
      <c r="E31" s="10">
        <v>2772.2</v>
      </c>
      <c r="F31" s="11">
        <v>523</v>
      </c>
      <c r="G31" s="9">
        <v>6</v>
      </c>
      <c r="H31" s="33">
        <v>45415</v>
      </c>
      <c r="I31" s="3" t="s">
        <v>30</v>
      </c>
    </row>
    <row r="32" spans="1:9" s="5" customFormat="1" ht="25.5" customHeight="1" x14ac:dyDescent="0.25">
      <c r="A32" s="9">
        <v>30</v>
      </c>
      <c r="B32" s="2" t="s">
        <v>530</v>
      </c>
      <c r="C32" s="2" t="s">
        <v>531</v>
      </c>
      <c r="D32" s="13" t="s">
        <v>532</v>
      </c>
      <c r="E32" s="10">
        <v>1804.49</v>
      </c>
      <c r="F32" s="11">
        <v>258</v>
      </c>
      <c r="G32" s="9">
        <v>11</v>
      </c>
      <c r="H32" s="33">
        <v>45401</v>
      </c>
      <c r="I32" s="3" t="s">
        <v>11</v>
      </c>
    </row>
    <row r="33" spans="1:9" s="5" customFormat="1" ht="25.5" customHeight="1" x14ac:dyDescent="0.25">
      <c r="A33" s="9">
        <v>31</v>
      </c>
      <c r="B33" s="2" t="s">
        <v>412</v>
      </c>
      <c r="C33" s="2" t="s">
        <v>413</v>
      </c>
      <c r="D33" s="13" t="s">
        <v>414</v>
      </c>
      <c r="E33" s="10">
        <v>1782</v>
      </c>
      <c r="F33" s="11">
        <v>426</v>
      </c>
      <c r="G33" s="9">
        <v>3</v>
      </c>
      <c r="H33" s="33">
        <v>45380</v>
      </c>
      <c r="I33" s="3" t="s">
        <v>15</v>
      </c>
    </row>
    <row r="34" spans="1:9" s="115" customFormat="1" ht="25.5" customHeight="1" x14ac:dyDescent="0.25">
      <c r="A34" s="9">
        <v>32</v>
      </c>
      <c r="B34" s="2" t="s">
        <v>632</v>
      </c>
      <c r="C34" s="2" t="s">
        <v>633</v>
      </c>
      <c r="D34" s="13" t="s">
        <v>8</v>
      </c>
      <c r="E34" s="10">
        <v>1744</v>
      </c>
      <c r="F34" s="11">
        <v>331</v>
      </c>
      <c r="G34" s="9">
        <v>12</v>
      </c>
      <c r="H34" s="33">
        <v>45422</v>
      </c>
      <c r="I34" s="3" t="s">
        <v>52</v>
      </c>
    </row>
    <row r="35" spans="1:9" s="5" customFormat="1" ht="25.5" customHeight="1" x14ac:dyDescent="0.25">
      <c r="A35" s="9">
        <v>33</v>
      </c>
      <c r="B35" s="2" t="s">
        <v>557</v>
      </c>
      <c r="C35" s="2" t="s">
        <v>558</v>
      </c>
      <c r="D35" s="13" t="s">
        <v>33</v>
      </c>
      <c r="E35" s="10">
        <v>1533.8000000000002</v>
      </c>
      <c r="F35" s="11">
        <v>271</v>
      </c>
      <c r="G35" s="9">
        <v>4</v>
      </c>
      <c r="H35" s="33">
        <v>45401</v>
      </c>
      <c r="I35" s="3" t="s">
        <v>25</v>
      </c>
    </row>
    <row r="36" spans="1:9" s="5" customFormat="1" ht="25.5" customHeight="1" x14ac:dyDescent="0.25">
      <c r="A36" s="9">
        <v>34</v>
      </c>
      <c r="B36" s="2" t="s">
        <v>548</v>
      </c>
      <c r="C36" s="2" t="s">
        <v>548</v>
      </c>
      <c r="D36" s="13" t="s">
        <v>21</v>
      </c>
      <c r="E36" s="10">
        <v>1518.0999999999995</v>
      </c>
      <c r="F36" s="11">
        <v>292</v>
      </c>
      <c r="G36" s="9">
        <v>10</v>
      </c>
      <c r="H36" s="33">
        <v>45387</v>
      </c>
      <c r="I36" s="3" t="s">
        <v>30</v>
      </c>
    </row>
    <row r="37" spans="1:9" s="5" customFormat="1" ht="25.5" customHeight="1" x14ac:dyDescent="0.25">
      <c r="A37" s="9">
        <v>35</v>
      </c>
      <c r="B37" s="2" t="s">
        <v>521</v>
      </c>
      <c r="C37" s="2" t="s">
        <v>521</v>
      </c>
      <c r="D37" s="13" t="s">
        <v>10</v>
      </c>
      <c r="E37" s="10">
        <v>1513.5</v>
      </c>
      <c r="F37" s="11">
        <v>325</v>
      </c>
      <c r="G37" s="9">
        <v>1</v>
      </c>
      <c r="H37" s="33">
        <v>45387</v>
      </c>
      <c r="I37" s="3" t="s">
        <v>522</v>
      </c>
    </row>
    <row r="38" spans="1:9" s="5" customFormat="1" ht="25.5" customHeight="1" x14ac:dyDescent="0.25">
      <c r="A38" s="9">
        <v>36</v>
      </c>
      <c r="B38" s="2" t="s">
        <v>549</v>
      </c>
      <c r="C38" s="2" t="s">
        <v>550</v>
      </c>
      <c r="D38" s="13" t="s">
        <v>18</v>
      </c>
      <c r="E38" s="10">
        <v>1452</v>
      </c>
      <c r="F38" s="11">
        <v>390</v>
      </c>
      <c r="G38" s="9">
        <v>7</v>
      </c>
      <c r="H38" s="33">
        <v>45394</v>
      </c>
      <c r="I38" s="3" t="s">
        <v>19</v>
      </c>
    </row>
    <row r="39" spans="1:9" s="5" customFormat="1" ht="25.5" customHeight="1" x14ac:dyDescent="0.25">
      <c r="A39" s="9">
        <v>37</v>
      </c>
      <c r="B39" s="2" t="s">
        <v>160</v>
      </c>
      <c r="C39" s="2" t="s">
        <v>161</v>
      </c>
      <c r="D39" s="13" t="s">
        <v>162</v>
      </c>
      <c r="E39" s="10">
        <v>1201</v>
      </c>
      <c r="F39" s="11">
        <v>213</v>
      </c>
      <c r="G39" s="9">
        <v>2</v>
      </c>
      <c r="H39" s="33">
        <v>45282</v>
      </c>
      <c r="I39" s="3" t="s">
        <v>25</v>
      </c>
    </row>
    <row r="40" spans="1:9" s="5" customFormat="1" ht="25.5" customHeight="1" x14ac:dyDescent="0.25">
      <c r="A40" s="9">
        <v>38</v>
      </c>
      <c r="B40" s="2" t="s">
        <v>392</v>
      </c>
      <c r="C40" s="2" t="s">
        <v>393</v>
      </c>
      <c r="D40" s="13" t="s">
        <v>8</v>
      </c>
      <c r="E40" s="10">
        <v>1085.8900000000001</v>
      </c>
      <c r="F40" s="11">
        <v>187</v>
      </c>
      <c r="G40" s="9">
        <v>5</v>
      </c>
      <c r="H40" s="33">
        <v>45373</v>
      </c>
      <c r="I40" s="3" t="s">
        <v>394</v>
      </c>
    </row>
    <row r="41" spans="1:9" s="5" customFormat="1" ht="25.5" customHeight="1" x14ac:dyDescent="0.25">
      <c r="A41" s="9">
        <v>39</v>
      </c>
      <c r="B41" s="2" t="s">
        <v>634</v>
      </c>
      <c r="C41" s="2" t="s">
        <v>635</v>
      </c>
      <c r="D41" s="13" t="s">
        <v>636</v>
      </c>
      <c r="E41" s="10">
        <v>1057.67</v>
      </c>
      <c r="F41" s="11">
        <v>159</v>
      </c>
      <c r="G41" s="9">
        <v>3</v>
      </c>
      <c r="H41" s="33" t="s">
        <v>322</v>
      </c>
      <c r="I41" s="3" t="s">
        <v>637</v>
      </c>
    </row>
    <row r="42" spans="1:9" s="5" customFormat="1" ht="25.5" customHeight="1" x14ac:dyDescent="0.25">
      <c r="A42" s="9">
        <v>40</v>
      </c>
      <c r="B42" s="2" t="s">
        <v>537</v>
      </c>
      <c r="C42" s="2" t="s">
        <v>538</v>
      </c>
      <c r="D42" s="13" t="s">
        <v>539</v>
      </c>
      <c r="E42" s="10">
        <v>954.64</v>
      </c>
      <c r="F42" s="11">
        <v>203</v>
      </c>
      <c r="G42" s="9">
        <v>3</v>
      </c>
      <c r="H42" s="33">
        <v>45408</v>
      </c>
      <c r="I42" s="3" t="s">
        <v>9</v>
      </c>
    </row>
    <row r="43" spans="1:9" s="115" customFormat="1" ht="25.5" customHeight="1" x14ac:dyDescent="0.25">
      <c r="A43" s="9">
        <v>41</v>
      </c>
      <c r="B43" s="2" t="s">
        <v>611</v>
      </c>
      <c r="C43" s="2" t="s">
        <v>612</v>
      </c>
      <c r="D43" s="13" t="s">
        <v>21</v>
      </c>
      <c r="E43" s="10">
        <v>872</v>
      </c>
      <c r="F43" s="11">
        <v>132</v>
      </c>
      <c r="G43" s="9">
        <v>13</v>
      </c>
      <c r="H43" s="33">
        <v>45443</v>
      </c>
      <c r="I43" s="3" t="s">
        <v>19</v>
      </c>
    </row>
    <row r="44" spans="1:9" s="5" customFormat="1" ht="25.5" customHeight="1" x14ac:dyDescent="0.25">
      <c r="A44" s="9">
        <v>42</v>
      </c>
      <c r="B44" s="2" t="s">
        <v>279</v>
      </c>
      <c r="C44" s="2" t="s">
        <v>279</v>
      </c>
      <c r="D44" s="13" t="s">
        <v>10</v>
      </c>
      <c r="E44" s="10">
        <v>799</v>
      </c>
      <c r="F44" s="11">
        <v>162</v>
      </c>
      <c r="G44" s="9">
        <v>3</v>
      </c>
      <c r="H44" s="33">
        <v>45345</v>
      </c>
      <c r="I44" s="3" t="s">
        <v>14</v>
      </c>
    </row>
    <row r="45" spans="1:9" s="5" customFormat="1" ht="25.5" customHeight="1" x14ac:dyDescent="0.25">
      <c r="A45" s="9">
        <v>43</v>
      </c>
      <c r="B45" s="2" t="s">
        <v>551</v>
      </c>
      <c r="C45" s="2" t="s">
        <v>551</v>
      </c>
      <c r="D45" s="13" t="s">
        <v>24</v>
      </c>
      <c r="E45" s="10">
        <v>764.4</v>
      </c>
      <c r="F45" s="11">
        <v>118</v>
      </c>
      <c r="G45" s="9">
        <v>2</v>
      </c>
      <c r="H45" s="33">
        <v>45387</v>
      </c>
      <c r="I45" s="3" t="s">
        <v>19</v>
      </c>
    </row>
    <row r="46" spans="1:9" s="5" customFormat="1" ht="25.5" customHeight="1" x14ac:dyDescent="0.25">
      <c r="A46" s="9">
        <v>44</v>
      </c>
      <c r="B46" s="2" t="s">
        <v>638</v>
      </c>
      <c r="C46" s="2" t="s">
        <v>638</v>
      </c>
      <c r="D46" s="13" t="s">
        <v>8</v>
      </c>
      <c r="E46" s="10">
        <v>742.32</v>
      </c>
      <c r="F46" s="11">
        <v>102</v>
      </c>
      <c r="G46" s="9">
        <v>4</v>
      </c>
      <c r="H46" s="33" t="s">
        <v>322</v>
      </c>
      <c r="I46" s="3" t="s">
        <v>467</v>
      </c>
    </row>
    <row r="47" spans="1:9" s="5" customFormat="1" ht="25.5" customHeight="1" x14ac:dyDescent="0.25">
      <c r="A47" s="9">
        <v>45</v>
      </c>
      <c r="B47" s="2" t="s">
        <v>397</v>
      </c>
      <c r="C47" s="2" t="s">
        <v>398</v>
      </c>
      <c r="D47" s="13" t="s">
        <v>8</v>
      </c>
      <c r="E47" s="10">
        <v>738.32</v>
      </c>
      <c r="F47" s="11">
        <v>101</v>
      </c>
      <c r="G47" s="9">
        <v>2</v>
      </c>
      <c r="H47" s="33">
        <v>45373</v>
      </c>
      <c r="I47" s="3" t="s">
        <v>48</v>
      </c>
    </row>
    <row r="48" spans="1:9" s="5" customFormat="1" ht="25.5" customHeight="1" x14ac:dyDescent="0.25">
      <c r="A48" s="9">
        <v>46</v>
      </c>
      <c r="B48" s="2" t="s">
        <v>230</v>
      </c>
      <c r="C48" s="2" t="s">
        <v>219</v>
      </c>
      <c r="D48" s="13" t="s">
        <v>24</v>
      </c>
      <c r="E48" s="10">
        <v>664</v>
      </c>
      <c r="F48" s="11">
        <v>130</v>
      </c>
      <c r="G48" s="9">
        <v>1</v>
      </c>
      <c r="H48" s="33">
        <v>45303</v>
      </c>
      <c r="I48" s="43" t="s">
        <v>48</v>
      </c>
    </row>
    <row r="49" spans="1:9" s="5" customFormat="1" ht="25.5" customHeight="1" x14ac:dyDescent="0.25">
      <c r="A49" s="9">
        <v>47</v>
      </c>
      <c r="B49" s="2" t="s">
        <v>31</v>
      </c>
      <c r="C49" s="2" t="s">
        <v>31</v>
      </c>
      <c r="D49" s="13" t="s">
        <v>10</v>
      </c>
      <c r="E49" s="10">
        <v>641.54</v>
      </c>
      <c r="F49" s="11">
        <v>204</v>
      </c>
      <c r="G49" s="9">
        <v>8</v>
      </c>
      <c r="H49" s="33">
        <v>44659</v>
      </c>
      <c r="I49" s="3" t="s">
        <v>14</v>
      </c>
    </row>
    <row r="50" spans="1:9" s="5" customFormat="1" ht="25.5" customHeight="1" x14ac:dyDescent="0.25">
      <c r="A50" s="9">
        <v>48</v>
      </c>
      <c r="B50" s="2" t="s">
        <v>442</v>
      </c>
      <c r="C50" s="2" t="s">
        <v>423</v>
      </c>
      <c r="D50" s="13" t="s">
        <v>21</v>
      </c>
      <c r="E50" s="10">
        <v>560.70000000000005</v>
      </c>
      <c r="F50" s="11">
        <v>101</v>
      </c>
      <c r="G50" s="9">
        <v>5</v>
      </c>
      <c r="H50" s="33">
        <v>45379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535</v>
      </c>
      <c r="C51" s="2" t="s">
        <v>536</v>
      </c>
      <c r="D51" s="13" t="s">
        <v>8</v>
      </c>
      <c r="E51" s="10">
        <v>538.51</v>
      </c>
      <c r="F51" s="11">
        <v>111</v>
      </c>
      <c r="G51" s="9">
        <v>2</v>
      </c>
      <c r="H51" s="33">
        <v>45401</v>
      </c>
      <c r="I51" s="3" t="s">
        <v>11</v>
      </c>
    </row>
    <row r="52" spans="1:9" s="5" customFormat="1" ht="25.5" customHeight="1" x14ac:dyDescent="0.25">
      <c r="A52" s="9">
        <v>50</v>
      </c>
      <c r="B52" s="2" t="s">
        <v>401</v>
      </c>
      <c r="C52" s="2" t="s">
        <v>402</v>
      </c>
      <c r="D52" s="13" t="s">
        <v>8</v>
      </c>
      <c r="E52" s="10">
        <v>475.98</v>
      </c>
      <c r="F52" s="11">
        <v>125</v>
      </c>
      <c r="G52" s="9">
        <v>2</v>
      </c>
      <c r="H52" s="33">
        <v>45359</v>
      </c>
      <c r="I52" s="3" t="s">
        <v>48</v>
      </c>
    </row>
    <row r="53" spans="1:9" s="5" customFormat="1" ht="25.5" customHeight="1" x14ac:dyDescent="0.25">
      <c r="A53" s="9">
        <v>51</v>
      </c>
      <c r="B53" s="2" t="s">
        <v>289</v>
      </c>
      <c r="C53" s="2" t="s">
        <v>290</v>
      </c>
      <c r="D53" s="13" t="s">
        <v>21</v>
      </c>
      <c r="E53" s="10">
        <v>330</v>
      </c>
      <c r="F53" s="11">
        <v>132</v>
      </c>
      <c r="G53" s="9">
        <v>1</v>
      </c>
      <c r="H53" s="33">
        <v>45233</v>
      </c>
      <c r="I53" s="3" t="s">
        <v>23</v>
      </c>
    </row>
    <row r="54" spans="1:9" s="5" customFormat="1" ht="25.5" customHeight="1" x14ac:dyDescent="0.25">
      <c r="A54" s="9">
        <v>52</v>
      </c>
      <c r="B54" s="2" t="s">
        <v>552</v>
      </c>
      <c r="C54" s="2" t="s">
        <v>553</v>
      </c>
      <c r="D54" s="13" t="s">
        <v>554</v>
      </c>
      <c r="E54" s="10">
        <v>306.60000000000002</v>
      </c>
      <c r="F54" s="11">
        <v>50</v>
      </c>
      <c r="G54" s="9">
        <v>1</v>
      </c>
      <c r="H54" s="33">
        <v>45387</v>
      </c>
      <c r="I54" s="3" t="s">
        <v>555</v>
      </c>
    </row>
    <row r="55" spans="1:9" s="5" customFormat="1" ht="25.5" customHeight="1" x14ac:dyDescent="0.25">
      <c r="A55" s="9">
        <v>53</v>
      </c>
      <c r="B55" s="2" t="s">
        <v>443</v>
      </c>
      <c r="C55" s="2" t="s">
        <v>424</v>
      </c>
      <c r="D55" s="13" t="s">
        <v>456</v>
      </c>
      <c r="E55" s="10">
        <v>299</v>
      </c>
      <c r="F55" s="11">
        <v>66</v>
      </c>
      <c r="G55" s="9">
        <v>4</v>
      </c>
      <c r="H55" s="33">
        <v>45379</v>
      </c>
      <c r="I55" s="3" t="s">
        <v>16</v>
      </c>
    </row>
    <row r="56" spans="1:9" s="5" customFormat="1" ht="25.5" customHeight="1" x14ac:dyDescent="0.25">
      <c r="A56" s="9">
        <v>54</v>
      </c>
      <c r="B56" s="2" t="s">
        <v>154</v>
      </c>
      <c r="C56" s="2" t="s">
        <v>154</v>
      </c>
      <c r="D56" s="13" t="s">
        <v>10</v>
      </c>
      <c r="E56" s="10">
        <v>263.39999999999998</v>
      </c>
      <c r="F56" s="11">
        <v>82</v>
      </c>
      <c r="G56" s="9">
        <v>1</v>
      </c>
      <c r="H56" s="33">
        <v>45261</v>
      </c>
      <c r="I56" s="3" t="s">
        <v>123</v>
      </c>
    </row>
    <row r="57" spans="1:9" s="5" customFormat="1" ht="25.5" customHeight="1" x14ac:dyDescent="0.25">
      <c r="A57" s="9">
        <v>55</v>
      </c>
      <c r="B57" s="2" t="s">
        <v>233</v>
      </c>
      <c r="C57" s="2" t="s">
        <v>221</v>
      </c>
      <c r="D57" s="13" t="s">
        <v>29</v>
      </c>
      <c r="E57" s="10">
        <v>235</v>
      </c>
      <c r="F57" s="11">
        <v>47</v>
      </c>
      <c r="G57" s="9">
        <v>1</v>
      </c>
      <c r="H57" s="33">
        <v>45317</v>
      </c>
      <c r="I57" s="3" t="s">
        <v>236</v>
      </c>
    </row>
    <row r="58" spans="1:9" s="5" customFormat="1" ht="25.5" customHeight="1" x14ac:dyDescent="0.25">
      <c r="A58" s="9">
        <v>56</v>
      </c>
      <c r="B58" s="2" t="s">
        <v>410</v>
      </c>
      <c r="C58" s="2" t="s">
        <v>411</v>
      </c>
      <c r="D58" s="13" t="s">
        <v>8</v>
      </c>
      <c r="E58" s="10">
        <v>212.2</v>
      </c>
      <c r="F58" s="11">
        <v>44</v>
      </c>
      <c r="G58" s="9">
        <v>2</v>
      </c>
      <c r="H58" s="33">
        <v>45359</v>
      </c>
      <c r="I58" s="3" t="s">
        <v>15</v>
      </c>
    </row>
    <row r="59" spans="1:9" s="5" customFormat="1" ht="25.5" customHeight="1" x14ac:dyDescent="0.25">
      <c r="A59" s="9">
        <v>57</v>
      </c>
      <c r="B59" s="2" t="s">
        <v>124</v>
      </c>
      <c r="C59" s="2" t="s">
        <v>125</v>
      </c>
      <c r="D59" s="13" t="s">
        <v>117</v>
      </c>
      <c r="E59" s="10">
        <v>200</v>
      </c>
      <c r="F59" s="11">
        <v>40</v>
      </c>
      <c r="G59" s="9">
        <v>1</v>
      </c>
      <c r="H59" s="33">
        <v>45191</v>
      </c>
      <c r="I59" s="3" t="s">
        <v>23</v>
      </c>
    </row>
    <row r="60" spans="1:9" s="5" customFormat="1" ht="25.5" customHeight="1" x14ac:dyDescent="0.25">
      <c r="A60" s="9">
        <v>58</v>
      </c>
      <c r="B60" s="2" t="s">
        <v>597</v>
      </c>
      <c r="C60" s="2" t="s">
        <v>598</v>
      </c>
      <c r="D60" s="13" t="s">
        <v>599</v>
      </c>
      <c r="E60" s="10">
        <v>196.9</v>
      </c>
      <c r="F60" s="11">
        <v>89</v>
      </c>
      <c r="G60" s="9">
        <v>4</v>
      </c>
      <c r="H60" s="33">
        <v>44645</v>
      </c>
      <c r="I60" s="3" t="s">
        <v>14</v>
      </c>
    </row>
    <row r="61" spans="1:9" s="5" customFormat="1" ht="25.5" customHeight="1" x14ac:dyDescent="0.25">
      <c r="A61" s="9">
        <v>59</v>
      </c>
      <c r="B61" s="44" t="s">
        <v>403</v>
      </c>
      <c r="C61" s="44" t="s">
        <v>404</v>
      </c>
      <c r="D61" s="45" t="s">
        <v>405</v>
      </c>
      <c r="E61" s="10">
        <v>185.56</v>
      </c>
      <c r="F61" s="11">
        <v>33</v>
      </c>
      <c r="G61" s="46">
        <v>1</v>
      </c>
      <c r="H61" s="72">
        <v>45373</v>
      </c>
      <c r="I61" s="42" t="s">
        <v>48</v>
      </c>
    </row>
    <row r="62" spans="1:9" s="5" customFormat="1" ht="25.5" customHeight="1" x14ac:dyDescent="0.25">
      <c r="A62" s="9">
        <v>60</v>
      </c>
      <c r="B62" s="2" t="s">
        <v>283</v>
      </c>
      <c r="C62" s="2" t="s">
        <v>284</v>
      </c>
      <c r="D62" s="13" t="s">
        <v>21</v>
      </c>
      <c r="E62" s="10">
        <v>177.1</v>
      </c>
      <c r="F62" s="11">
        <v>35</v>
      </c>
      <c r="G62" s="9">
        <v>2</v>
      </c>
      <c r="H62" s="33">
        <v>45345</v>
      </c>
      <c r="I62" s="3" t="s">
        <v>285</v>
      </c>
    </row>
    <row r="63" spans="1:9" s="5" customFormat="1" ht="25.5" customHeight="1" x14ac:dyDescent="0.25">
      <c r="A63" s="9">
        <v>61</v>
      </c>
      <c r="B63" s="2" t="s">
        <v>600</v>
      </c>
      <c r="C63" s="16" t="s">
        <v>601</v>
      </c>
      <c r="D63" s="13" t="s">
        <v>8</v>
      </c>
      <c r="E63" s="10">
        <v>150</v>
      </c>
      <c r="F63" s="11">
        <v>60</v>
      </c>
      <c r="G63" s="9">
        <v>1</v>
      </c>
      <c r="H63" s="33">
        <v>42321</v>
      </c>
      <c r="I63" s="3" t="s">
        <v>14</v>
      </c>
    </row>
    <row r="64" spans="1:9" s="5" customFormat="1" ht="25.5" customHeight="1" x14ac:dyDescent="0.25">
      <c r="A64" s="9">
        <v>62</v>
      </c>
      <c r="B64" s="2" t="s">
        <v>286</v>
      </c>
      <c r="C64" s="2" t="s">
        <v>287</v>
      </c>
      <c r="D64" s="13" t="s">
        <v>288</v>
      </c>
      <c r="E64" s="10">
        <v>150</v>
      </c>
      <c r="F64" s="11">
        <v>40</v>
      </c>
      <c r="G64" s="9">
        <v>1</v>
      </c>
      <c r="H64" s="33">
        <v>45331</v>
      </c>
      <c r="I64" s="3" t="s">
        <v>236</v>
      </c>
    </row>
    <row r="65" spans="1:9" s="5" customFormat="1" ht="25.5" customHeight="1" x14ac:dyDescent="0.25">
      <c r="A65" s="9">
        <v>63</v>
      </c>
      <c r="B65" s="2" t="s">
        <v>446</v>
      </c>
      <c r="C65" s="16" t="s">
        <v>427</v>
      </c>
      <c r="D65" s="13" t="s">
        <v>456</v>
      </c>
      <c r="E65" s="10">
        <v>147</v>
      </c>
      <c r="F65" s="11">
        <v>27</v>
      </c>
      <c r="G65" s="9">
        <v>2</v>
      </c>
      <c r="H65" s="33">
        <v>45379</v>
      </c>
      <c r="I65" s="3" t="s">
        <v>16</v>
      </c>
    </row>
    <row r="66" spans="1:9" s="5" customFormat="1" ht="25.5" customHeight="1" x14ac:dyDescent="0.25">
      <c r="A66" s="9">
        <v>64</v>
      </c>
      <c r="B66" s="2" t="s">
        <v>470</v>
      </c>
      <c r="C66" s="2" t="s">
        <v>471</v>
      </c>
      <c r="D66" s="13" t="s">
        <v>21</v>
      </c>
      <c r="E66" s="10">
        <v>140</v>
      </c>
      <c r="F66" s="11">
        <v>35</v>
      </c>
      <c r="G66" s="9">
        <v>1</v>
      </c>
      <c r="H66" s="33">
        <v>45352</v>
      </c>
      <c r="I66" s="3" t="s">
        <v>23</v>
      </c>
    </row>
    <row r="67" spans="1:9" s="5" customFormat="1" ht="25.5" customHeight="1" x14ac:dyDescent="0.25">
      <c r="A67" s="9">
        <v>65</v>
      </c>
      <c r="B67" s="2" t="s">
        <v>27</v>
      </c>
      <c r="C67" s="2" t="s">
        <v>28</v>
      </c>
      <c r="D67" s="13" t="s">
        <v>18</v>
      </c>
      <c r="E67" s="10">
        <v>129.5</v>
      </c>
      <c r="F67" s="11">
        <v>39</v>
      </c>
      <c r="G67" s="9">
        <v>1</v>
      </c>
      <c r="H67" s="33">
        <v>44602</v>
      </c>
      <c r="I67" s="3" t="s">
        <v>23</v>
      </c>
    </row>
    <row r="68" spans="1:9" s="5" customFormat="1" ht="25.5" customHeight="1" x14ac:dyDescent="0.25">
      <c r="A68" s="9">
        <v>66</v>
      </c>
      <c r="B68" s="2" t="s">
        <v>145</v>
      </c>
      <c r="C68" s="2" t="s">
        <v>146</v>
      </c>
      <c r="D68" s="13" t="s">
        <v>147</v>
      </c>
      <c r="E68" s="10">
        <v>123</v>
      </c>
      <c r="F68" s="11">
        <v>22</v>
      </c>
      <c r="G68" s="9">
        <v>1</v>
      </c>
      <c r="H68" s="33">
        <v>45254</v>
      </c>
      <c r="I68" s="3" t="s">
        <v>16</v>
      </c>
    </row>
    <row r="69" spans="1:9" s="5" customFormat="1" ht="25.5" customHeight="1" x14ac:dyDescent="0.25">
      <c r="A69" s="9">
        <v>67</v>
      </c>
      <c r="B69" s="2" t="s">
        <v>602</v>
      </c>
      <c r="C69" s="2" t="s">
        <v>603</v>
      </c>
      <c r="D69" s="13" t="s">
        <v>8</v>
      </c>
      <c r="E69" s="10">
        <v>120</v>
      </c>
      <c r="F69" s="11">
        <v>48</v>
      </c>
      <c r="G69" s="9">
        <v>4</v>
      </c>
      <c r="H69" s="33">
        <v>44869</v>
      </c>
      <c r="I69" s="3" t="s">
        <v>17</v>
      </c>
    </row>
    <row r="70" spans="1:9" s="5" customFormat="1" ht="25.5" customHeight="1" x14ac:dyDescent="0.25">
      <c r="A70" s="9">
        <v>68</v>
      </c>
      <c r="B70" s="16" t="s">
        <v>126</v>
      </c>
      <c r="C70" s="2" t="s">
        <v>126</v>
      </c>
      <c r="D70" s="13" t="s">
        <v>127</v>
      </c>
      <c r="E70" s="10">
        <v>114</v>
      </c>
      <c r="F70" s="11">
        <v>27</v>
      </c>
      <c r="G70" s="9">
        <v>1</v>
      </c>
      <c r="H70" s="33">
        <v>45191</v>
      </c>
      <c r="I70" s="3" t="s">
        <v>16</v>
      </c>
    </row>
    <row r="71" spans="1:9" s="5" customFormat="1" ht="25.5" customHeight="1" x14ac:dyDescent="0.25">
      <c r="A71" s="9">
        <v>69</v>
      </c>
      <c r="B71" s="2" t="s">
        <v>609</v>
      </c>
      <c r="C71" s="2" t="s">
        <v>610</v>
      </c>
      <c r="D71" s="13" t="s">
        <v>32</v>
      </c>
      <c r="E71" s="10">
        <v>100</v>
      </c>
      <c r="F71" s="11">
        <v>20</v>
      </c>
      <c r="G71" s="9">
        <v>1</v>
      </c>
      <c r="H71" s="33">
        <v>44883</v>
      </c>
      <c r="I71" s="3" t="s">
        <v>23</v>
      </c>
    </row>
    <row r="72" spans="1:9" s="5" customFormat="1" ht="25.5" customHeight="1" x14ac:dyDescent="0.25">
      <c r="A72" s="9">
        <v>70</v>
      </c>
      <c r="B72" s="2" t="s">
        <v>465</v>
      </c>
      <c r="C72" s="2" t="s">
        <v>466</v>
      </c>
      <c r="D72" s="13" t="s">
        <v>21</v>
      </c>
      <c r="E72" s="10">
        <v>97.3</v>
      </c>
      <c r="F72" s="11">
        <v>17</v>
      </c>
      <c r="G72" s="9">
        <v>2</v>
      </c>
      <c r="H72" s="33">
        <v>45359</v>
      </c>
      <c r="I72" s="3" t="s">
        <v>30</v>
      </c>
    </row>
    <row r="73" spans="1:9" s="5" customFormat="1" ht="25.5" customHeight="1" x14ac:dyDescent="0.25">
      <c r="A73" s="9">
        <v>71</v>
      </c>
      <c r="B73" s="2" t="s">
        <v>560</v>
      </c>
      <c r="C73" s="2" t="s">
        <v>559</v>
      </c>
      <c r="D73" s="13" t="s">
        <v>554</v>
      </c>
      <c r="E73" s="10">
        <v>96</v>
      </c>
      <c r="F73" s="11">
        <v>37</v>
      </c>
      <c r="G73" s="9">
        <v>3</v>
      </c>
      <c r="H73" s="33">
        <v>45401</v>
      </c>
      <c r="I73" s="3" t="s">
        <v>181</v>
      </c>
    </row>
    <row r="74" spans="1:9" s="5" customFormat="1" ht="25.5" customHeight="1" x14ac:dyDescent="0.25">
      <c r="A74" s="9">
        <v>72</v>
      </c>
      <c r="B74" s="68" t="s">
        <v>303</v>
      </c>
      <c r="C74" s="68" t="s">
        <v>304</v>
      </c>
      <c r="D74" s="69" t="s">
        <v>8</v>
      </c>
      <c r="E74" s="10">
        <v>84.41</v>
      </c>
      <c r="F74" s="11">
        <v>24</v>
      </c>
      <c r="G74" s="9">
        <v>1</v>
      </c>
      <c r="H74" s="33">
        <v>44400</v>
      </c>
      <c r="I74" s="70" t="s">
        <v>9</v>
      </c>
    </row>
    <row r="75" spans="1:9" s="5" customFormat="1" ht="25.5" customHeight="1" x14ac:dyDescent="0.25">
      <c r="A75" s="9">
        <v>73</v>
      </c>
      <c r="B75" s="2" t="s">
        <v>447</v>
      </c>
      <c r="C75" s="2" t="s">
        <v>459</v>
      </c>
      <c r="D75" s="13" t="s">
        <v>21</v>
      </c>
      <c r="E75" s="10">
        <v>78.2</v>
      </c>
      <c r="F75" s="11">
        <v>10</v>
      </c>
      <c r="G75" s="9">
        <v>1</v>
      </c>
      <c r="H75" s="33">
        <v>45379</v>
      </c>
      <c r="I75" s="3" t="s">
        <v>16</v>
      </c>
    </row>
    <row r="76" spans="1:9" s="115" customFormat="1" ht="25.5" customHeight="1" x14ac:dyDescent="0.25">
      <c r="A76" s="9">
        <v>74</v>
      </c>
      <c r="B76" s="2" t="s">
        <v>626</v>
      </c>
      <c r="C76" s="2" t="s">
        <v>627</v>
      </c>
      <c r="D76" s="13" t="s">
        <v>628</v>
      </c>
      <c r="E76" s="10">
        <v>64</v>
      </c>
      <c r="F76" s="11">
        <v>12</v>
      </c>
      <c r="G76" s="9">
        <v>1</v>
      </c>
      <c r="H76" s="33">
        <v>45415</v>
      </c>
      <c r="I76" s="3" t="s">
        <v>25</v>
      </c>
    </row>
    <row r="77" spans="1:9" s="5" customFormat="1" ht="25.5" customHeight="1" x14ac:dyDescent="0.25">
      <c r="A77" s="9">
        <v>75</v>
      </c>
      <c r="B77" s="2" t="s">
        <v>444</v>
      </c>
      <c r="C77" s="2" t="s">
        <v>425</v>
      </c>
      <c r="D77" s="3" t="s">
        <v>457</v>
      </c>
      <c r="E77" s="10">
        <v>59.5</v>
      </c>
      <c r="F77" s="11">
        <v>21</v>
      </c>
      <c r="G77" s="9">
        <v>3</v>
      </c>
      <c r="H77" s="33">
        <v>45379</v>
      </c>
      <c r="I77" s="3" t="s">
        <v>16</v>
      </c>
    </row>
    <row r="78" spans="1:9" s="5" customFormat="1" ht="25.5" customHeight="1" x14ac:dyDescent="0.25">
      <c r="A78" s="9">
        <v>76</v>
      </c>
      <c r="B78" s="2" t="s">
        <v>451</v>
      </c>
      <c r="C78" s="2" t="s">
        <v>432</v>
      </c>
      <c r="D78" s="13" t="s">
        <v>460</v>
      </c>
      <c r="E78" s="10">
        <v>57</v>
      </c>
      <c r="F78" s="11">
        <v>24</v>
      </c>
      <c r="G78" s="9">
        <v>1</v>
      </c>
      <c r="H78" s="33">
        <v>45379</v>
      </c>
      <c r="I78" s="3" t="s">
        <v>16</v>
      </c>
    </row>
    <row r="79" spans="1:9" s="5" customFormat="1" ht="25.5" customHeight="1" x14ac:dyDescent="0.25">
      <c r="A79" s="9">
        <v>77</v>
      </c>
      <c r="B79" s="2" t="s">
        <v>121</v>
      </c>
      <c r="C79" s="2" t="s">
        <v>122</v>
      </c>
      <c r="D79" s="13" t="s">
        <v>20</v>
      </c>
      <c r="E79" s="10">
        <v>48</v>
      </c>
      <c r="F79" s="11">
        <v>8</v>
      </c>
      <c r="G79" s="9">
        <v>1</v>
      </c>
      <c r="H79" s="33">
        <v>45128</v>
      </c>
      <c r="I79" s="3" t="s">
        <v>11</v>
      </c>
    </row>
    <row r="80" spans="1:9" s="5" customFormat="1" ht="25.5" customHeight="1" x14ac:dyDescent="0.25">
      <c r="A80" s="9">
        <v>78</v>
      </c>
      <c r="B80" s="2" t="s">
        <v>448</v>
      </c>
      <c r="C80" s="2" t="s">
        <v>428</v>
      </c>
      <c r="D80" s="13" t="s">
        <v>21</v>
      </c>
      <c r="E80" s="10">
        <v>41</v>
      </c>
      <c r="F80" s="11">
        <v>8</v>
      </c>
      <c r="G80" s="9">
        <v>1</v>
      </c>
      <c r="H80" s="33">
        <v>45379</v>
      </c>
      <c r="I80" s="43" t="s">
        <v>16</v>
      </c>
    </row>
    <row r="81" spans="1:9" s="5" customFormat="1" ht="25.5" customHeight="1" x14ac:dyDescent="0.25">
      <c r="A81" s="9">
        <v>79</v>
      </c>
      <c r="B81" s="2" t="s">
        <v>453</v>
      </c>
      <c r="C81" s="2" t="s">
        <v>434</v>
      </c>
      <c r="D81" s="13" t="s">
        <v>456</v>
      </c>
      <c r="E81" s="10">
        <v>36</v>
      </c>
      <c r="F81" s="11">
        <v>7</v>
      </c>
      <c r="G81" s="9">
        <v>1</v>
      </c>
      <c r="H81" s="33">
        <v>45379</v>
      </c>
      <c r="I81" s="3" t="s">
        <v>16</v>
      </c>
    </row>
    <row r="82" spans="1:9" s="5" customFormat="1" ht="25.5" customHeight="1" x14ac:dyDescent="0.25">
      <c r="A82" s="9">
        <v>80</v>
      </c>
      <c r="B82" s="2" t="s">
        <v>222</v>
      </c>
      <c r="C82" s="2" t="s">
        <v>213</v>
      </c>
      <c r="D82" s="13" t="s">
        <v>291</v>
      </c>
      <c r="E82" s="10">
        <v>18</v>
      </c>
      <c r="F82" s="11">
        <v>3</v>
      </c>
      <c r="G82" s="9">
        <v>1</v>
      </c>
      <c r="H82" s="33">
        <v>45310</v>
      </c>
      <c r="I82" s="3" t="s">
        <v>9</v>
      </c>
    </row>
    <row r="83" spans="1:9" s="115" customFormat="1" ht="25.5" customHeight="1" x14ac:dyDescent="0.25">
      <c r="A83" s="9">
        <v>81</v>
      </c>
      <c r="B83" s="2" t="s">
        <v>606</v>
      </c>
      <c r="C83" s="2" t="s">
        <v>607</v>
      </c>
      <c r="D83" s="13" t="s">
        <v>608</v>
      </c>
      <c r="E83" s="10">
        <v>13</v>
      </c>
      <c r="F83" s="11">
        <v>4</v>
      </c>
      <c r="G83" s="9">
        <v>4</v>
      </c>
      <c r="H83" s="33">
        <v>45443</v>
      </c>
      <c r="I83" s="3" t="s">
        <v>285</v>
      </c>
    </row>
    <row r="84" spans="1:9" s="5" customFormat="1" ht="25.5" customHeight="1" x14ac:dyDescent="0.25">
      <c r="A84" s="9">
        <v>82</v>
      </c>
      <c r="B84" s="74" t="s">
        <v>320</v>
      </c>
      <c r="C84" s="74" t="s">
        <v>320</v>
      </c>
      <c r="D84" s="75" t="s">
        <v>321</v>
      </c>
      <c r="E84" s="76">
        <v>10</v>
      </c>
      <c r="F84" s="77">
        <v>2</v>
      </c>
      <c r="G84" s="73">
        <v>1</v>
      </c>
      <c r="H84" s="78">
        <v>45379</v>
      </c>
      <c r="I84" s="79" t="s">
        <v>16</v>
      </c>
    </row>
    <row r="85" spans="1:9" s="80" customFormat="1" ht="25.5" customHeight="1" thickBot="1" x14ac:dyDescent="0.3">
      <c r="A85" s="81"/>
      <c r="B85" s="91"/>
      <c r="C85" s="91"/>
      <c r="D85" s="82"/>
      <c r="E85" s="87"/>
      <c r="F85" s="88"/>
      <c r="G85" s="81"/>
      <c r="H85" s="85"/>
      <c r="I85" s="86"/>
    </row>
    <row r="86" spans="1:9" s="5" customFormat="1" ht="25.5" customHeight="1" thickBot="1" x14ac:dyDescent="0.3">
      <c r="A86" s="34"/>
      <c r="B86" s="19"/>
      <c r="C86" s="19"/>
      <c r="D86" s="35"/>
      <c r="E86" s="89">
        <f>SUBTOTAL(109,Table446789101213144256[Pajamos 
])</f>
        <v>812751.08000000019</v>
      </c>
      <c r="F86" s="90">
        <f>SUBTOTAL(109,Table446789101213144256[Žiūrovų skaičius])</f>
        <v>133026</v>
      </c>
      <c r="G86" s="34"/>
      <c r="H86" s="67"/>
      <c r="I86" s="47"/>
    </row>
    <row r="87" spans="1:9" s="5" customFormat="1" ht="25.5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s="5" customFormat="1" ht="25.5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s="5" customFormat="1" ht="25.5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s="5" customFormat="1" ht="25.5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s="80" customFormat="1" ht="25.5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s="80" customFormat="1" ht="25.5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s="80" customFormat="1" ht="25.5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s="80" customFormat="1" ht="25.5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s="80" customFormat="1" ht="25.5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s="80" customFormat="1" ht="25.5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s="80" customFormat="1" ht="25.5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s="80" customFormat="1" ht="25.5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s="80" customFormat="1" ht="25.5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s="80" customFormat="1" ht="25.5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s="80" customFormat="1" ht="25.5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s="5" customFormat="1" ht="25.5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s="80" customFormat="1" ht="25.5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47"/>
    </row>
    <row r="104" spans="1:9" s="80" customFormat="1" ht="25.5" hidden="1" customHeight="1" x14ac:dyDescent="0.25">
      <c r="A104" s="34"/>
      <c r="B104" s="19"/>
      <c r="C104" s="19"/>
      <c r="D104" s="35"/>
      <c r="E104" s="104"/>
      <c r="F104" s="105"/>
      <c r="G104" s="34"/>
      <c r="H104" s="67"/>
      <c r="I104" s="47"/>
    </row>
    <row r="105" spans="1:9" s="5" customFormat="1" ht="25.5" hidden="1" customHeight="1" x14ac:dyDescent="0.25">
      <c r="A105" s="34"/>
      <c r="B105" s="19"/>
      <c r="C105" s="19"/>
      <c r="D105" s="35"/>
      <c r="E105" s="104"/>
      <c r="F105" s="105"/>
      <c r="G105" s="34"/>
      <c r="H105" s="67"/>
      <c r="I105" s="47"/>
    </row>
    <row r="106" spans="1:9" s="5" customFormat="1" ht="25.5" hidden="1" customHeight="1" x14ac:dyDescent="0.25">
      <c r="A106" s="34"/>
      <c r="B106" s="19"/>
      <c r="C106" s="19"/>
      <c r="D106" s="35"/>
      <c r="E106" s="104"/>
      <c r="F106" s="105"/>
      <c r="G106" s="34"/>
      <c r="H106" s="67"/>
      <c r="I106" s="47"/>
    </row>
    <row r="107" spans="1:9" s="5" customFormat="1" ht="25.5" hidden="1" customHeight="1" x14ac:dyDescent="0.25">
      <c r="A107" s="34"/>
      <c r="B107" s="19"/>
      <c r="C107" s="19"/>
      <c r="D107" s="35"/>
      <c r="E107" s="104"/>
      <c r="F107" s="105"/>
      <c r="G107" s="34"/>
      <c r="H107" s="67"/>
      <c r="I107" s="47"/>
    </row>
    <row r="108" spans="1:9" s="5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57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57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57" customFormat="1" ht="25.5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s="57" customFormat="1" ht="25.5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s="57" customFormat="1" ht="25.5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s="57" customFormat="1" ht="25.5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s="57" customFormat="1" ht="25.5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s="57" customFormat="1" ht="25.5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s="57" customFormat="1" ht="25.5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s="57" customFormat="1" ht="25.5" hidden="1" customHeight="1" x14ac:dyDescent="0.25">
      <c r="A118" s="34"/>
      <c r="B118" s="19"/>
      <c r="C118" s="19"/>
      <c r="D118" s="35"/>
      <c r="E118" s="36"/>
      <c r="F118" s="37"/>
      <c r="G118" s="34"/>
      <c r="H118" s="67"/>
      <c r="I118" s="47"/>
    </row>
    <row r="119" spans="1:9" s="57" customFormat="1" ht="25.5" hidden="1" customHeight="1" x14ac:dyDescent="0.25">
      <c r="A119" s="34"/>
      <c r="B119" s="19"/>
      <c r="C119" s="19"/>
      <c r="D119" s="35"/>
      <c r="E119" s="36"/>
      <c r="F119" s="37"/>
      <c r="G119" s="34"/>
      <c r="H119" s="67"/>
      <c r="I119" s="47"/>
    </row>
    <row r="120" spans="1:9" s="57" customFormat="1" ht="25.5" hidden="1" customHeight="1" x14ac:dyDescent="0.25">
      <c r="A120" s="34"/>
      <c r="B120" s="19"/>
      <c r="C120" s="19"/>
      <c r="D120" s="35"/>
      <c r="E120" s="36"/>
      <c r="F120" s="37"/>
      <c r="G120" s="34"/>
      <c r="H120" s="67"/>
      <c r="I120" s="47"/>
    </row>
    <row r="121" spans="1:9" s="57" customFormat="1" ht="25.5" hidden="1" customHeight="1" x14ac:dyDescent="0.25">
      <c r="A121" s="34"/>
      <c r="B121" s="19"/>
      <c r="C121" s="19"/>
      <c r="D121" s="35"/>
      <c r="E121" s="36"/>
      <c r="F121" s="37"/>
      <c r="G121" s="34"/>
      <c r="H121" s="67"/>
      <c r="I121" s="47"/>
    </row>
    <row r="122" spans="1:9" s="57" customFormat="1" ht="25.5" hidden="1" customHeight="1" x14ac:dyDescent="0.25">
      <c r="A122" s="34"/>
      <c r="B122" s="19"/>
      <c r="C122" s="19"/>
      <c r="D122" s="35"/>
      <c r="E122" s="36"/>
      <c r="F122" s="37"/>
      <c r="G122" s="34"/>
      <c r="H122" s="67"/>
      <c r="I122" s="47"/>
    </row>
    <row r="123" spans="1:9" s="57" customFormat="1" ht="25.5" hidden="1" customHeight="1" x14ac:dyDescent="0.25">
      <c r="A123" s="34"/>
      <c r="B123" s="19"/>
      <c r="C123" s="19"/>
      <c r="D123" s="35"/>
      <c r="E123" s="36"/>
      <c r="F123" s="37"/>
      <c r="G123" s="34"/>
      <c r="H123" s="67"/>
      <c r="I123" s="47"/>
    </row>
    <row r="124" spans="1:9" s="57" customFormat="1" ht="25.5" hidden="1" customHeight="1" x14ac:dyDescent="0.25">
      <c r="A124" s="34"/>
      <c r="B124" s="19"/>
      <c r="C124" s="19"/>
      <c r="D124" s="35"/>
      <c r="E124" s="36"/>
      <c r="F124" s="37"/>
      <c r="G124" s="34"/>
      <c r="H124" s="67"/>
      <c r="I124" s="47"/>
    </row>
    <row r="125" spans="1:9" s="57" customFormat="1" ht="25.5" hidden="1" customHeight="1" x14ac:dyDescent="0.25">
      <c r="A125" s="34"/>
      <c r="B125" s="19"/>
      <c r="C125" s="19"/>
      <c r="D125" s="35"/>
      <c r="E125" s="36"/>
      <c r="F125" s="37"/>
      <c r="G125" s="34"/>
      <c r="H125" s="67"/>
      <c r="I125" s="47"/>
    </row>
    <row r="126" spans="1:9" s="5" customFormat="1" ht="25.5" hidden="1" customHeight="1" x14ac:dyDescent="0.25">
      <c r="A126" s="34"/>
      <c r="B126" s="19"/>
      <c r="C126" s="19"/>
      <c r="D126" s="35"/>
      <c r="E126" s="36"/>
      <c r="F126" s="37"/>
      <c r="G126" s="34"/>
      <c r="H126" s="67"/>
      <c r="I126" s="47"/>
    </row>
    <row r="127" spans="1:9" s="5" customFormat="1" ht="25.5" hidden="1" customHeight="1" x14ac:dyDescent="0.25">
      <c r="A127" s="34"/>
      <c r="B127" s="19"/>
      <c r="C127" s="19"/>
      <c r="D127" s="35"/>
      <c r="E127" s="36"/>
      <c r="F127" s="37"/>
      <c r="G127" s="34"/>
      <c r="H127" s="67"/>
      <c r="I127" s="47"/>
    </row>
    <row r="128" spans="1:9" s="5" customFormat="1" ht="25.5" hidden="1" customHeight="1" x14ac:dyDescent="0.25">
      <c r="A128" s="34"/>
      <c r="B128" s="19"/>
      <c r="C128" s="19"/>
      <c r="D128" s="35"/>
      <c r="E128" s="36"/>
      <c r="F128" s="37"/>
      <c r="G128" s="34"/>
      <c r="H128" s="67"/>
      <c r="I128" s="47"/>
    </row>
    <row r="129" spans="1:9" s="5" customFormat="1" ht="25.5" hidden="1" customHeight="1" x14ac:dyDescent="0.25">
      <c r="A129" s="34"/>
      <c r="B129" s="19"/>
      <c r="C129" s="19"/>
      <c r="D129" s="35"/>
      <c r="E129" s="36"/>
      <c r="F129" s="37"/>
      <c r="G129" s="34"/>
      <c r="H129" s="67"/>
      <c r="I129" s="47"/>
    </row>
    <row r="130" spans="1:9" s="5" customFormat="1" ht="25.5" hidden="1" customHeight="1" x14ac:dyDescent="0.25">
      <c r="A130" s="34"/>
      <c r="B130" s="19"/>
      <c r="C130" s="19"/>
      <c r="D130" s="35"/>
      <c r="E130" s="36"/>
      <c r="F130" s="37"/>
      <c r="G130" s="34"/>
      <c r="H130" s="67"/>
      <c r="I130" s="47"/>
    </row>
    <row r="131" spans="1:9" s="5" customFormat="1" ht="25.5" hidden="1" customHeight="1" x14ac:dyDescent="0.25">
      <c r="A131" s="34"/>
      <c r="B131" s="19"/>
      <c r="C131" s="19"/>
      <c r="D131" s="52"/>
      <c r="E131" s="53" t="s">
        <v>205</v>
      </c>
      <c r="F131" s="54"/>
      <c r="G131" s="50"/>
      <c r="H131" s="38"/>
      <c r="I131" s="18"/>
    </row>
    <row r="132" spans="1:9" s="5" customFormat="1" ht="25.5" hidden="1" customHeight="1" x14ac:dyDescent="0.25">
      <c r="A132" s="34"/>
      <c r="B132" s="19"/>
      <c r="C132" s="19"/>
      <c r="D132" s="52"/>
      <c r="E132" s="53"/>
      <c r="F132" s="54"/>
      <c r="G132" s="50"/>
      <c r="H132" s="38"/>
      <c r="I132" s="18"/>
    </row>
    <row r="133" spans="1:9" s="5" customFormat="1" ht="25.5" hidden="1" customHeight="1" x14ac:dyDescent="0.25">
      <c r="A133" s="34"/>
      <c r="B133" s="19"/>
      <c r="C133" s="19"/>
      <c r="D133" s="56"/>
      <c r="E133" s="60"/>
      <c r="F133" s="61"/>
      <c r="G133" s="58"/>
      <c r="H133" s="38"/>
      <c r="I133" s="18"/>
    </row>
    <row r="134" spans="1:9" s="5" customFormat="1" ht="25.5" hidden="1" customHeight="1" x14ac:dyDescent="0.25">
      <c r="A134" s="34"/>
      <c r="B134" s="19"/>
      <c r="C134" s="19"/>
      <c r="D134" s="64"/>
      <c r="E134" s="53"/>
      <c r="F134" s="65"/>
      <c r="G134" s="57"/>
      <c r="H134" s="38"/>
      <c r="I134" s="18"/>
    </row>
    <row r="135" spans="1:9" s="5" customFormat="1" ht="25.5" hidden="1" customHeight="1" x14ac:dyDescent="0.25">
      <c r="A135" s="50"/>
      <c r="B135" s="51"/>
      <c r="C135" s="51"/>
      <c r="D135" s="64"/>
      <c r="E135" s="53"/>
      <c r="F135" s="65"/>
      <c r="G135" s="57"/>
      <c r="H135" s="55"/>
      <c r="I135" s="56"/>
    </row>
    <row r="136" spans="1:9" s="5" customFormat="1" ht="25.5" hidden="1" customHeight="1" x14ac:dyDescent="0.25">
      <c r="A136" s="58"/>
      <c r="B136" s="59"/>
      <c r="C136" s="59"/>
      <c r="D136" s="64"/>
      <c r="E136" s="53"/>
      <c r="F136" s="65"/>
      <c r="G136" s="57"/>
      <c r="H136" s="62"/>
      <c r="I136" s="56"/>
    </row>
    <row r="137" spans="1:9" s="5" customFormat="1" ht="25.5" hidden="1" customHeight="1" x14ac:dyDescent="0.25">
      <c r="A137" s="57"/>
      <c r="B137" s="63"/>
      <c r="C137" s="63"/>
      <c r="D137" s="64"/>
      <c r="E137" s="53"/>
      <c r="F137" s="65"/>
      <c r="G137" s="57"/>
      <c r="H137" s="66"/>
      <c r="I137" s="63"/>
    </row>
    <row r="138" spans="1:9" s="5" customFormat="1" ht="25.5" hidden="1" customHeight="1" x14ac:dyDescent="0.25">
      <c r="A138" s="57"/>
      <c r="B138" s="63"/>
      <c r="C138" s="63"/>
      <c r="D138" s="64"/>
      <c r="E138" s="53"/>
      <c r="F138" s="65"/>
      <c r="G138" s="57"/>
      <c r="H138" s="66"/>
      <c r="I138" s="63"/>
    </row>
    <row r="139" spans="1:9" s="5" customFormat="1" ht="25.5" hidden="1" customHeight="1" x14ac:dyDescent="0.25">
      <c r="A139" s="57"/>
      <c r="B139" s="63"/>
      <c r="C139" s="63"/>
      <c r="D139" s="64"/>
      <c r="E139" s="53"/>
      <c r="F139" s="65"/>
      <c r="G139" s="57"/>
      <c r="H139" s="66"/>
      <c r="I139" s="63"/>
    </row>
    <row r="140" spans="1:9" s="5" customFormat="1" ht="25.5" hidden="1" customHeight="1" x14ac:dyDescent="0.25">
      <c r="A140" s="57"/>
      <c r="B140" s="63"/>
      <c r="C140" s="63"/>
      <c r="D140" s="64"/>
      <c r="E140" s="53"/>
      <c r="F140" s="65"/>
      <c r="G140" s="57"/>
      <c r="H140" s="66"/>
      <c r="I140" s="63"/>
    </row>
    <row r="141" spans="1:9" s="5" customFormat="1" ht="25.5" hidden="1" customHeight="1" x14ac:dyDescent="0.25">
      <c r="A141" s="57"/>
      <c r="B141" s="63"/>
      <c r="C141" s="63"/>
      <c r="D141" s="64"/>
      <c r="E141" s="53"/>
      <c r="F141" s="65"/>
      <c r="G141" s="57"/>
      <c r="H141" s="66"/>
      <c r="I141" s="63"/>
    </row>
    <row r="142" spans="1:9" s="5" customFormat="1" ht="25.5" hidden="1" customHeight="1" x14ac:dyDescent="0.25">
      <c r="A142" s="57"/>
      <c r="B142" s="63"/>
      <c r="C142" s="63"/>
      <c r="D142" s="64"/>
      <c r="E142" s="53"/>
      <c r="F142" s="65"/>
      <c r="G142" s="57"/>
      <c r="H142" s="66"/>
      <c r="I142" s="63"/>
    </row>
    <row r="143" spans="1:9" s="5" customFormat="1" ht="25.5" hidden="1" customHeight="1" x14ac:dyDescent="0.25">
      <c r="A143" s="57"/>
      <c r="B143" s="63"/>
      <c r="C143" s="63"/>
      <c r="D143" s="64"/>
      <c r="E143" s="53"/>
      <c r="F143" s="65"/>
      <c r="G143" s="57"/>
      <c r="H143" s="66"/>
      <c r="I143" s="63"/>
    </row>
    <row r="144" spans="1:9" s="5" customFormat="1" ht="25.5" hidden="1" customHeight="1" x14ac:dyDescent="0.25">
      <c r="A144" s="57"/>
      <c r="B144" s="63"/>
      <c r="C144" s="63"/>
      <c r="D144" s="64"/>
      <c r="E144" s="53"/>
      <c r="F144" s="65"/>
      <c r="G144" s="57"/>
      <c r="H144" s="66"/>
      <c r="I144" s="63"/>
    </row>
    <row r="145" spans="1:9" s="5" customFormat="1" ht="25.5" hidden="1" customHeight="1" x14ac:dyDescent="0.25">
      <c r="A145" s="57"/>
      <c r="B145" s="63"/>
      <c r="C145" s="63"/>
      <c r="D145" s="64"/>
      <c r="E145" s="53"/>
      <c r="F145" s="65"/>
      <c r="G145" s="57"/>
      <c r="H145" s="66"/>
      <c r="I145" s="63"/>
    </row>
    <row r="146" spans="1:9" s="5" customFormat="1" ht="25.5" hidden="1" customHeight="1" x14ac:dyDescent="0.25">
      <c r="A146" s="57"/>
      <c r="B146" s="63"/>
      <c r="C146" s="63"/>
      <c r="D146" s="64"/>
      <c r="E146" s="53"/>
      <c r="F146" s="65"/>
      <c r="G146" s="57"/>
      <c r="H146" s="66"/>
      <c r="I146" s="63"/>
    </row>
    <row r="147" spans="1:9" s="5" customFormat="1" ht="25.5" hidden="1" customHeight="1" x14ac:dyDescent="0.25">
      <c r="A147" s="57"/>
      <c r="B147" s="63"/>
      <c r="C147" s="63"/>
      <c r="D147" s="64"/>
      <c r="E147" s="53"/>
      <c r="F147" s="65"/>
      <c r="G147" s="57"/>
      <c r="H147" s="66"/>
      <c r="I147" s="63"/>
    </row>
    <row r="148" spans="1:9" s="5" customFormat="1" ht="25.5" hidden="1" customHeight="1" x14ac:dyDescent="0.25">
      <c r="A148" s="57"/>
      <c r="B148" s="63"/>
      <c r="C148" s="63"/>
      <c r="D148" s="64"/>
      <c r="E148" s="53"/>
      <c r="F148" s="65"/>
      <c r="G148" s="57"/>
      <c r="H148" s="66"/>
      <c r="I148" s="63"/>
    </row>
    <row r="149" spans="1:9" s="5" customFormat="1" ht="25.5" hidden="1" customHeight="1" x14ac:dyDescent="0.25">
      <c r="A149" s="57"/>
      <c r="B149" s="63"/>
      <c r="C149" s="63"/>
      <c r="D149" s="12"/>
      <c r="E149" s="7"/>
      <c r="F149" s="8"/>
      <c r="H149" s="66"/>
      <c r="I149" s="63"/>
    </row>
    <row r="150" spans="1:9" s="5" customFormat="1" ht="25.5" hidden="1" customHeight="1" x14ac:dyDescent="0.25">
      <c r="A150" s="57"/>
      <c r="B150" s="63"/>
      <c r="C150" s="63"/>
      <c r="D150" s="12"/>
      <c r="E150" s="7"/>
      <c r="F150" s="8"/>
      <c r="H150" s="66"/>
      <c r="I150" s="63"/>
    </row>
    <row r="151" spans="1:9" s="5" customFormat="1" ht="25.5" hidden="1" customHeight="1" x14ac:dyDescent="0.25">
      <c r="A151" s="57"/>
      <c r="B151" s="63"/>
      <c r="C151" s="63"/>
      <c r="D151" s="12"/>
      <c r="E151" s="7"/>
      <c r="F151" s="8"/>
      <c r="H151" s="66"/>
      <c r="I151" s="63"/>
    </row>
    <row r="152" spans="1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1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1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1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1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1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1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1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  <row r="160" spans="1:9" s="5" customFormat="1" ht="25.5" hidden="1" customHeight="1" x14ac:dyDescent="0.25">
      <c r="B160" s="6"/>
      <c r="C160" s="6"/>
      <c r="D160" s="12"/>
      <c r="E160" s="7"/>
      <c r="F160" s="8"/>
      <c r="H160" s="32"/>
      <c r="I160" s="6"/>
    </row>
    <row r="161" spans="2:9" s="5" customFormat="1" ht="25.5" hidden="1" customHeight="1" x14ac:dyDescent="0.25">
      <c r="B161" s="6"/>
      <c r="C161" s="6"/>
      <c r="D161" s="12"/>
      <c r="E161" s="7"/>
      <c r="F161" s="8"/>
      <c r="H161" s="32"/>
      <c r="I161" s="6"/>
    </row>
    <row r="162" spans="2:9" s="5" customFormat="1" ht="25.5" hidden="1" customHeight="1" x14ac:dyDescent="0.25">
      <c r="B162" s="6"/>
      <c r="C162" s="6"/>
      <c r="D162" s="12"/>
      <c r="E162" s="7"/>
      <c r="F162" s="8"/>
      <c r="H162" s="32"/>
      <c r="I162" s="6"/>
    </row>
    <row r="163" spans="2:9" s="5" customFormat="1" ht="25.5" hidden="1" customHeight="1" x14ac:dyDescent="0.25">
      <c r="B163" s="6"/>
      <c r="C163" s="6"/>
      <c r="D163" s="12"/>
      <c r="E163" s="7"/>
      <c r="F163" s="8"/>
      <c r="H163" s="32"/>
      <c r="I163" s="6"/>
    </row>
    <row r="164" spans="2:9" s="5" customFormat="1" ht="25.5" hidden="1" customHeight="1" x14ac:dyDescent="0.25">
      <c r="B164" s="6"/>
      <c r="C164" s="6"/>
      <c r="D164" s="12"/>
      <c r="E164" s="7"/>
      <c r="F164" s="8"/>
      <c r="H164" s="32"/>
      <c r="I164" s="6"/>
    </row>
    <row r="165" spans="2:9" s="5" customFormat="1" ht="25.5" hidden="1" customHeight="1" x14ac:dyDescent="0.25">
      <c r="B165" s="6"/>
      <c r="C165" s="6"/>
      <c r="D165" s="12"/>
      <c r="E165" s="7"/>
      <c r="F165" s="8"/>
      <c r="H165" s="32"/>
      <c r="I165" s="6"/>
    </row>
    <row r="166" spans="2:9" s="5" customFormat="1" ht="25.5" hidden="1" customHeight="1" x14ac:dyDescent="0.25">
      <c r="B166" s="6"/>
      <c r="C166" s="6"/>
      <c r="D166" s="12"/>
      <c r="E166" s="7"/>
      <c r="F166" s="8"/>
      <c r="H166" s="32"/>
      <c r="I166" s="6"/>
    </row>
    <row r="167" spans="2:9" s="5" customFormat="1" ht="25.5" hidden="1" customHeight="1" x14ac:dyDescent="0.25">
      <c r="B167" s="6"/>
      <c r="C167" s="6"/>
      <c r="D167" s="12"/>
      <c r="E167" s="7"/>
      <c r="F167" s="8"/>
      <c r="H167" s="32"/>
      <c r="I167" s="6"/>
    </row>
    <row r="168" spans="2:9" s="5" customFormat="1" ht="25.5" hidden="1" customHeight="1" x14ac:dyDescent="0.25">
      <c r="B168" s="6"/>
      <c r="C168" s="6"/>
      <c r="D168" s="12"/>
      <c r="E168" s="7"/>
      <c r="F168" s="8"/>
      <c r="H168" s="32"/>
      <c r="I168" s="6"/>
    </row>
    <row r="169" spans="2:9" s="5" customFormat="1" ht="25.5" hidden="1" customHeight="1" x14ac:dyDescent="0.25">
      <c r="B169" s="6"/>
      <c r="C169" s="6"/>
      <c r="D169" s="12"/>
      <c r="E169" s="7"/>
      <c r="F169" s="8"/>
      <c r="H169" s="32"/>
      <c r="I169" s="6"/>
    </row>
    <row r="170" spans="2:9" s="5" customFormat="1" ht="25.5" hidden="1" customHeight="1" x14ac:dyDescent="0.25">
      <c r="B170" s="6"/>
      <c r="C170" s="6"/>
      <c r="D170" s="12"/>
      <c r="E170" s="7"/>
      <c r="F170" s="8"/>
      <c r="H170" s="32"/>
      <c r="I170" s="6"/>
    </row>
    <row r="171" spans="2:9" s="5" customFormat="1" ht="25.5" hidden="1" customHeight="1" x14ac:dyDescent="0.25">
      <c r="B171" s="6"/>
      <c r="C171" s="6"/>
      <c r="D171" s="12"/>
      <c r="E171" s="7"/>
      <c r="F171" s="8"/>
      <c r="H171" s="32"/>
      <c r="I171" s="6"/>
    </row>
    <row r="172" spans="2:9" s="5" customFormat="1" ht="25.5" hidden="1" customHeight="1" x14ac:dyDescent="0.25">
      <c r="B172" s="6"/>
      <c r="C172" s="6"/>
      <c r="D172" s="12"/>
      <c r="E172" s="7"/>
      <c r="F172" s="8"/>
      <c r="H172" s="32"/>
      <c r="I172" s="6"/>
    </row>
    <row r="173" spans="2:9" s="5" customFormat="1" ht="25.5" hidden="1" customHeight="1" x14ac:dyDescent="0.25">
      <c r="B173" s="6"/>
      <c r="C173" s="6"/>
      <c r="D173" s="12"/>
      <c r="E173" s="7"/>
      <c r="F173" s="8"/>
      <c r="H173" s="32"/>
      <c r="I173" s="6"/>
    </row>
    <row r="174" spans="2:9" s="5" customFormat="1" ht="25.5" hidden="1" customHeight="1" x14ac:dyDescent="0.25">
      <c r="B174" s="6"/>
      <c r="C174" s="6"/>
      <c r="D174" s="12"/>
      <c r="E174" s="7"/>
      <c r="F174" s="8"/>
      <c r="H174" s="32"/>
      <c r="I174" s="6"/>
    </row>
    <row r="175" spans="2:9" s="5" customFormat="1" ht="25.5" hidden="1" customHeight="1" x14ac:dyDescent="0.25">
      <c r="B175" s="6"/>
      <c r="C175" s="6"/>
      <c r="D175" s="12"/>
      <c r="E175" s="7"/>
      <c r="F175" s="8"/>
      <c r="H175" s="32"/>
      <c r="I175" s="6"/>
    </row>
  </sheetData>
  <mergeCells count="1">
    <mergeCell ref="A1:I1"/>
  </mergeCells>
  <conditionalFormatting sqref="B3:B130">
    <cfRule type="duplicateValues" dxfId="58" priority="137"/>
  </conditionalFormatting>
  <conditionalFormatting sqref="B10:B18 B3:B7 B20:B21">
    <cfRule type="duplicateValues" dxfId="57" priority="29"/>
  </conditionalFormatting>
  <conditionalFormatting sqref="B84">
    <cfRule type="duplicateValues" dxfId="56" priority="1"/>
  </conditionalFormatting>
  <conditionalFormatting sqref="C4">
    <cfRule type="duplicateValues" dxfId="55" priority="25"/>
  </conditionalFormatting>
  <conditionalFormatting sqref="C21">
    <cfRule type="duplicateValues" dxfId="54" priority="28"/>
  </conditionalFormatting>
  <conditionalFormatting sqref="C49">
    <cfRule type="duplicateValues" dxfId="53" priority="24"/>
  </conditionalFormatting>
  <conditionalFormatting sqref="C85:C102">
    <cfRule type="duplicateValues" dxfId="52" priority="134"/>
  </conditionalFormatting>
  <conditionalFormatting sqref="F11">
    <cfRule type="duplicateValues" dxfId="51" priority="2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CAF4-CAF8-49D0-A56E-DCCFEE21678C}">
  <dimension ref="A1:I138"/>
  <sheetViews>
    <sheetView topLeftCell="A95" zoomScale="75" zoomScaleNormal="75" workbookViewId="0">
      <selection activeCell="E99" sqref="E99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664</v>
      </c>
      <c r="B1" s="157"/>
      <c r="C1" s="157"/>
      <c r="D1" s="157"/>
      <c r="E1" s="157"/>
      <c r="F1" s="157"/>
      <c r="G1" s="157"/>
      <c r="H1" s="157"/>
      <c r="I1" s="157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ht="26.1" customHeight="1" x14ac:dyDescent="0.25">
      <c r="A3" s="9">
        <v>1</v>
      </c>
      <c r="B3" s="74" t="s">
        <v>744</v>
      </c>
      <c r="C3" s="74" t="s">
        <v>745</v>
      </c>
      <c r="D3" s="75" t="s">
        <v>297</v>
      </c>
      <c r="E3" s="76">
        <v>752296.14</v>
      </c>
      <c r="F3" s="77">
        <v>125768</v>
      </c>
      <c r="G3" s="73">
        <v>31</v>
      </c>
      <c r="H3" s="78">
        <v>45457</v>
      </c>
      <c r="I3" s="79" t="s">
        <v>9</v>
      </c>
    </row>
    <row r="4" spans="1:9" customFormat="1" ht="26.1" customHeight="1" x14ac:dyDescent="0.25">
      <c r="A4" s="73">
        <v>2</v>
      </c>
      <c r="B4" s="74" t="s">
        <v>585</v>
      </c>
      <c r="C4" s="74" t="s">
        <v>586</v>
      </c>
      <c r="D4" s="75" t="s">
        <v>8</v>
      </c>
      <c r="E4" s="76">
        <v>353460.76</v>
      </c>
      <c r="F4" s="77">
        <v>66177</v>
      </c>
      <c r="G4" s="73">
        <v>19</v>
      </c>
      <c r="H4" s="78">
        <v>45436</v>
      </c>
      <c r="I4" s="79" t="s">
        <v>394</v>
      </c>
    </row>
    <row r="5" spans="1:9" ht="26.1" customHeight="1" x14ac:dyDescent="0.25">
      <c r="A5" s="9">
        <v>3</v>
      </c>
      <c r="B5" s="119" t="s">
        <v>665</v>
      </c>
      <c r="C5" s="74" t="s">
        <v>666</v>
      </c>
      <c r="D5" s="75" t="s">
        <v>8</v>
      </c>
      <c r="E5" s="76">
        <v>198721.99</v>
      </c>
      <c r="F5" s="77">
        <v>26330</v>
      </c>
      <c r="G5" s="73">
        <v>16</v>
      </c>
      <c r="H5" s="78">
        <v>45450</v>
      </c>
      <c r="I5" s="79" t="s">
        <v>394</v>
      </c>
    </row>
    <row r="6" spans="1:9" customFormat="1" ht="26.1" customHeight="1" x14ac:dyDescent="0.25">
      <c r="A6" s="73">
        <v>4</v>
      </c>
      <c r="B6" s="74" t="s">
        <v>592</v>
      </c>
      <c r="C6" s="74" t="s">
        <v>591</v>
      </c>
      <c r="D6" s="75" t="s">
        <v>593</v>
      </c>
      <c r="E6" s="76">
        <v>63710.86</v>
      </c>
      <c r="F6" s="77">
        <v>9007</v>
      </c>
      <c r="G6" s="73">
        <v>19</v>
      </c>
      <c r="H6" s="78">
        <v>45436</v>
      </c>
      <c r="I6" s="79" t="s">
        <v>13</v>
      </c>
    </row>
    <row r="7" spans="1:9" ht="26.1" customHeight="1" x14ac:dyDescent="0.25">
      <c r="A7" s="9">
        <v>5</v>
      </c>
      <c r="B7" s="74" t="s">
        <v>668</v>
      </c>
      <c r="C7" s="74" t="s">
        <v>667</v>
      </c>
      <c r="D7" s="75" t="s">
        <v>8</v>
      </c>
      <c r="E7" s="76">
        <v>60592.62</v>
      </c>
      <c r="F7" s="77">
        <v>9426</v>
      </c>
      <c r="G7" s="73">
        <v>14</v>
      </c>
      <c r="H7" s="78">
        <v>45450</v>
      </c>
      <c r="I7" s="79" t="s">
        <v>13</v>
      </c>
    </row>
    <row r="8" spans="1:9" customFormat="1" ht="25.5" customHeight="1" x14ac:dyDescent="0.25">
      <c r="A8" s="73">
        <v>6</v>
      </c>
      <c r="B8" s="74" t="s">
        <v>615</v>
      </c>
      <c r="C8" s="74" t="s">
        <v>616</v>
      </c>
      <c r="D8" s="75" t="s">
        <v>8</v>
      </c>
      <c r="E8" s="76">
        <v>42780.97</v>
      </c>
      <c r="F8" s="77">
        <v>8641</v>
      </c>
      <c r="G8" s="73">
        <v>18</v>
      </c>
      <c r="H8" s="78">
        <v>45429</v>
      </c>
      <c r="I8" s="79" t="s">
        <v>118</v>
      </c>
    </row>
    <row r="9" spans="1:9" ht="26.1" customHeight="1" x14ac:dyDescent="0.25">
      <c r="A9" s="9">
        <v>7</v>
      </c>
      <c r="B9" s="74" t="s">
        <v>746</v>
      </c>
      <c r="C9" s="74" t="s">
        <v>747</v>
      </c>
      <c r="D9" s="75" t="s">
        <v>8</v>
      </c>
      <c r="E9" s="76">
        <v>38330.080000000002</v>
      </c>
      <c r="F9" s="77">
        <v>4899</v>
      </c>
      <c r="G9" s="73">
        <v>17</v>
      </c>
      <c r="H9" s="78">
        <v>45471</v>
      </c>
      <c r="I9" s="79" t="s">
        <v>118</v>
      </c>
    </row>
    <row r="10" spans="1:9" customFormat="1" ht="26.1" customHeight="1" x14ac:dyDescent="0.25">
      <c r="A10" s="73">
        <v>8</v>
      </c>
      <c r="B10" s="74" t="s">
        <v>613</v>
      </c>
      <c r="C10" s="74" t="s">
        <v>614</v>
      </c>
      <c r="D10" s="75" t="s">
        <v>8</v>
      </c>
      <c r="E10" s="76">
        <v>32002.1</v>
      </c>
      <c r="F10" s="77">
        <v>4990</v>
      </c>
      <c r="G10" s="73">
        <v>11</v>
      </c>
      <c r="H10" s="78">
        <v>45422</v>
      </c>
      <c r="I10" s="79" t="s">
        <v>9</v>
      </c>
    </row>
    <row r="11" spans="1:9" customFormat="1" ht="26.1" customHeight="1" x14ac:dyDescent="0.25">
      <c r="A11" s="73">
        <v>9</v>
      </c>
      <c r="B11" s="74" t="s">
        <v>589</v>
      </c>
      <c r="C11" s="74" t="s">
        <v>590</v>
      </c>
      <c r="D11" s="75" t="s">
        <v>8</v>
      </c>
      <c r="E11" s="76">
        <v>26617.119999999999</v>
      </c>
      <c r="F11" s="77">
        <v>3740</v>
      </c>
      <c r="G11" s="73">
        <v>8</v>
      </c>
      <c r="H11" s="78">
        <v>45422</v>
      </c>
      <c r="I11" s="79" t="s">
        <v>394</v>
      </c>
    </row>
    <row r="12" spans="1:9" customFormat="1" ht="26.1" customHeight="1" x14ac:dyDescent="0.25">
      <c r="A12" s="73">
        <v>10</v>
      </c>
      <c r="B12" s="74" t="s">
        <v>638</v>
      </c>
      <c r="C12" s="74" t="s">
        <v>638</v>
      </c>
      <c r="D12" s="75" t="s">
        <v>8</v>
      </c>
      <c r="E12" s="76">
        <v>22093.63</v>
      </c>
      <c r="F12" s="77">
        <v>3373</v>
      </c>
      <c r="G12" s="73">
        <v>12</v>
      </c>
      <c r="H12" s="78">
        <v>45443</v>
      </c>
      <c r="I12" s="79" t="s">
        <v>467</v>
      </c>
    </row>
    <row r="13" spans="1:9" ht="25.5" customHeight="1" x14ac:dyDescent="0.25">
      <c r="A13" s="9">
        <v>11</v>
      </c>
      <c r="B13" s="74" t="s">
        <v>685</v>
      </c>
      <c r="C13" s="74" t="s">
        <v>686</v>
      </c>
      <c r="D13" s="75" t="s">
        <v>8</v>
      </c>
      <c r="E13" s="76">
        <v>17900.75</v>
      </c>
      <c r="F13" s="77">
        <v>2841</v>
      </c>
      <c r="G13" s="73">
        <v>19</v>
      </c>
      <c r="H13" s="78">
        <v>45464</v>
      </c>
      <c r="I13" s="79" t="s">
        <v>15</v>
      </c>
    </row>
    <row r="14" spans="1:9" customFormat="1" ht="25.5" customHeight="1" x14ac:dyDescent="0.25">
      <c r="A14" s="73">
        <v>12</v>
      </c>
      <c r="B14" s="74" t="s">
        <v>594</v>
      </c>
      <c r="C14" s="74" t="s">
        <v>595</v>
      </c>
      <c r="D14" s="75" t="s">
        <v>596</v>
      </c>
      <c r="E14" s="76">
        <v>15673.2</v>
      </c>
      <c r="F14" s="77">
        <v>2389</v>
      </c>
      <c r="G14" s="73">
        <v>12</v>
      </c>
      <c r="H14" s="78">
        <v>45436</v>
      </c>
      <c r="I14" s="79" t="s">
        <v>14</v>
      </c>
    </row>
    <row r="15" spans="1:9" customFormat="1" ht="26.1" customHeight="1" x14ac:dyDescent="0.25">
      <c r="A15" s="73">
        <v>13</v>
      </c>
      <c r="B15" s="74" t="s">
        <v>417</v>
      </c>
      <c r="C15" s="74" t="s">
        <v>417</v>
      </c>
      <c r="D15" s="75" t="s">
        <v>8</v>
      </c>
      <c r="E15" s="76">
        <v>11848.18</v>
      </c>
      <c r="F15" s="77">
        <v>2243</v>
      </c>
      <c r="G15" s="73">
        <v>10</v>
      </c>
      <c r="H15" s="78">
        <v>45359</v>
      </c>
      <c r="I15" s="79" t="s">
        <v>11</v>
      </c>
    </row>
    <row r="16" spans="1:9" ht="25.5" customHeight="1" x14ac:dyDescent="0.25">
      <c r="A16" s="9">
        <v>14</v>
      </c>
      <c r="B16" s="74" t="s">
        <v>755</v>
      </c>
      <c r="C16" s="74" t="s">
        <v>754</v>
      </c>
      <c r="D16" s="75" t="s">
        <v>24</v>
      </c>
      <c r="E16" s="76">
        <v>9686</v>
      </c>
      <c r="F16" s="77">
        <v>1465</v>
      </c>
      <c r="G16" s="73">
        <v>14</v>
      </c>
      <c r="H16" s="78">
        <v>45471</v>
      </c>
      <c r="I16" s="79" t="s">
        <v>19</v>
      </c>
    </row>
    <row r="17" spans="1:9" customFormat="1" ht="26.1" customHeight="1" x14ac:dyDescent="0.25">
      <c r="A17" s="73">
        <v>15</v>
      </c>
      <c r="B17" s="74" t="s">
        <v>588</v>
      </c>
      <c r="C17" s="74" t="s">
        <v>587</v>
      </c>
      <c r="D17" s="75" t="s">
        <v>8</v>
      </c>
      <c r="E17" s="76">
        <v>9535.86</v>
      </c>
      <c r="F17" s="77">
        <v>1460</v>
      </c>
      <c r="G17" s="73">
        <v>9</v>
      </c>
      <c r="H17" s="78">
        <v>45415</v>
      </c>
      <c r="I17" s="79" t="s">
        <v>13</v>
      </c>
    </row>
    <row r="18" spans="1:9" ht="26.1" customHeight="1" x14ac:dyDescent="0.25">
      <c r="A18" s="9">
        <v>16</v>
      </c>
      <c r="B18" s="2" t="s">
        <v>854</v>
      </c>
      <c r="C18" s="2" t="s">
        <v>853</v>
      </c>
      <c r="D18" s="13" t="s">
        <v>21</v>
      </c>
      <c r="E18" s="10">
        <v>5443.59</v>
      </c>
      <c r="F18" s="11">
        <v>939</v>
      </c>
      <c r="G18" s="9">
        <v>9</v>
      </c>
      <c r="H18" s="33">
        <v>45450</v>
      </c>
      <c r="I18" s="3" t="s">
        <v>30</v>
      </c>
    </row>
    <row r="19" spans="1:9" s="114" customFormat="1" ht="25.5" customHeight="1" x14ac:dyDescent="0.25">
      <c r="A19" s="73">
        <v>17</v>
      </c>
      <c r="B19" s="74" t="s">
        <v>604</v>
      </c>
      <c r="C19" s="74" t="s">
        <v>605</v>
      </c>
      <c r="D19" s="75" t="s">
        <v>599</v>
      </c>
      <c r="E19" s="76">
        <v>5410.8</v>
      </c>
      <c r="F19" s="77">
        <v>874</v>
      </c>
      <c r="G19" s="73">
        <v>12</v>
      </c>
      <c r="H19" s="78">
        <v>45450</v>
      </c>
      <c r="I19" s="79" t="s">
        <v>15</v>
      </c>
    </row>
    <row r="20" spans="1:9" ht="26.1" customHeight="1" x14ac:dyDescent="0.25">
      <c r="A20" s="9">
        <v>18</v>
      </c>
      <c r="B20" s="74" t="s">
        <v>741</v>
      </c>
      <c r="C20" s="74" t="s">
        <v>742</v>
      </c>
      <c r="D20" s="75" t="s">
        <v>743</v>
      </c>
      <c r="E20" s="76">
        <v>5134</v>
      </c>
      <c r="F20" s="77">
        <v>1313</v>
      </c>
      <c r="G20" s="73">
        <v>1</v>
      </c>
      <c r="H20" s="78">
        <v>42654</v>
      </c>
      <c r="I20" s="79" t="s">
        <v>710</v>
      </c>
    </row>
    <row r="21" spans="1:9" customFormat="1" ht="26.1" customHeight="1" x14ac:dyDescent="0.25">
      <c r="A21" s="73">
        <v>19</v>
      </c>
      <c r="B21" s="74" t="s">
        <v>528</v>
      </c>
      <c r="C21" s="74" t="s">
        <v>529</v>
      </c>
      <c r="D21" s="75" t="s">
        <v>8</v>
      </c>
      <c r="E21" s="76">
        <v>4795.93</v>
      </c>
      <c r="F21" s="77">
        <v>766</v>
      </c>
      <c r="G21" s="73">
        <v>6</v>
      </c>
      <c r="H21" s="78">
        <v>45408</v>
      </c>
      <c r="I21" s="79" t="s">
        <v>11</v>
      </c>
    </row>
    <row r="22" spans="1:9" ht="26.1" customHeight="1" x14ac:dyDescent="0.25">
      <c r="A22" s="9">
        <v>20</v>
      </c>
      <c r="B22" s="74" t="s">
        <v>760</v>
      </c>
      <c r="C22" s="74" t="s">
        <v>761</v>
      </c>
      <c r="D22" s="75" t="s">
        <v>8</v>
      </c>
      <c r="E22" s="76">
        <v>4764.41</v>
      </c>
      <c r="F22" s="77">
        <v>814</v>
      </c>
      <c r="G22" s="73">
        <v>9</v>
      </c>
      <c r="H22" s="78">
        <v>45471</v>
      </c>
      <c r="I22" s="79" t="s">
        <v>467</v>
      </c>
    </row>
    <row r="23" spans="1:9" customFormat="1" ht="26.1" customHeight="1" x14ac:dyDescent="0.25">
      <c r="A23" s="73">
        <v>21</v>
      </c>
      <c r="B23" s="74" t="s">
        <v>126</v>
      </c>
      <c r="C23" s="74" t="s">
        <v>126</v>
      </c>
      <c r="D23" s="75" t="s">
        <v>127</v>
      </c>
      <c r="E23" s="76">
        <v>4175.96</v>
      </c>
      <c r="F23" s="77">
        <v>702</v>
      </c>
      <c r="G23" s="73">
        <v>9</v>
      </c>
      <c r="H23" s="78">
        <v>45191</v>
      </c>
      <c r="I23" s="79" t="s">
        <v>16</v>
      </c>
    </row>
    <row r="24" spans="1:9" customFormat="1" ht="26.1" customHeight="1" x14ac:dyDescent="0.25">
      <c r="A24" s="9">
        <v>22</v>
      </c>
      <c r="B24" s="91" t="s">
        <v>634</v>
      </c>
      <c r="C24" s="74" t="s">
        <v>635</v>
      </c>
      <c r="D24" s="75" t="s">
        <v>636</v>
      </c>
      <c r="E24" s="76">
        <v>4175.04</v>
      </c>
      <c r="F24" s="77">
        <v>723</v>
      </c>
      <c r="G24" s="73">
        <v>19</v>
      </c>
      <c r="H24" s="78">
        <v>45443</v>
      </c>
      <c r="I24" s="79" t="s">
        <v>637</v>
      </c>
    </row>
    <row r="25" spans="1:9" customFormat="1" ht="25.5" customHeight="1" x14ac:dyDescent="0.25">
      <c r="A25" s="73">
        <v>23</v>
      </c>
      <c r="B25" s="74" t="s">
        <v>756</v>
      </c>
      <c r="C25" s="74" t="s">
        <v>612</v>
      </c>
      <c r="D25" s="75" t="s">
        <v>21</v>
      </c>
      <c r="E25" s="76">
        <v>4044</v>
      </c>
      <c r="F25" s="77">
        <v>611</v>
      </c>
      <c r="G25" s="73">
        <v>13</v>
      </c>
      <c r="H25" s="78">
        <v>45443</v>
      </c>
      <c r="I25" s="79" t="s">
        <v>19</v>
      </c>
    </row>
    <row r="26" spans="1:9" ht="26.1" customHeight="1" x14ac:dyDescent="0.25">
      <c r="A26" s="9">
        <v>24</v>
      </c>
      <c r="B26" s="74" t="s">
        <v>711</v>
      </c>
      <c r="C26" s="74" t="s">
        <v>712</v>
      </c>
      <c r="D26" s="75" t="s">
        <v>713</v>
      </c>
      <c r="E26" s="76">
        <v>4038</v>
      </c>
      <c r="F26" s="77">
        <v>1042</v>
      </c>
      <c r="G26" s="73">
        <v>1</v>
      </c>
      <c r="H26" s="78">
        <v>44807</v>
      </c>
      <c r="I26" s="79" t="s">
        <v>710</v>
      </c>
    </row>
    <row r="27" spans="1:9" customFormat="1" ht="25.5" customHeight="1" x14ac:dyDescent="0.25">
      <c r="A27" s="73">
        <v>25</v>
      </c>
      <c r="B27" s="74" t="s">
        <v>518</v>
      </c>
      <c r="C27" s="74" t="s">
        <v>519</v>
      </c>
      <c r="D27" s="75" t="s">
        <v>520</v>
      </c>
      <c r="E27" s="76">
        <v>3944.89</v>
      </c>
      <c r="F27" s="77">
        <v>989</v>
      </c>
      <c r="G27" s="73">
        <v>7</v>
      </c>
      <c r="H27" s="78">
        <v>45401</v>
      </c>
      <c r="I27" s="79" t="s">
        <v>15</v>
      </c>
    </row>
    <row r="28" spans="1:9" s="80" customFormat="1" ht="26.1" customHeight="1" x14ac:dyDescent="0.25">
      <c r="A28" s="9">
        <v>26</v>
      </c>
      <c r="B28" s="74" t="s">
        <v>564</v>
      </c>
      <c r="C28" s="74" t="s">
        <v>565</v>
      </c>
      <c r="D28" s="75" t="s">
        <v>21</v>
      </c>
      <c r="E28" s="76">
        <v>3311.4000000000015</v>
      </c>
      <c r="F28" s="77">
        <v>541</v>
      </c>
      <c r="G28" s="73">
        <v>3</v>
      </c>
      <c r="H28" s="78">
        <v>45408</v>
      </c>
      <c r="I28" s="79" t="s">
        <v>30</v>
      </c>
    </row>
    <row r="29" spans="1:9" s="5" customFormat="1" ht="26.1" customHeight="1" x14ac:dyDescent="0.25">
      <c r="A29" s="73">
        <v>27</v>
      </c>
      <c r="B29" s="74" t="s">
        <v>707</v>
      </c>
      <c r="C29" s="74" t="s">
        <v>708</v>
      </c>
      <c r="D29" s="75" t="s">
        <v>709</v>
      </c>
      <c r="E29" s="76">
        <v>2929</v>
      </c>
      <c r="F29" s="77">
        <v>724</v>
      </c>
      <c r="G29" s="73">
        <v>1</v>
      </c>
      <c r="H29" s="78">
        <v>45214</v>
      </c>
      <c r="I29" s="79" t="s">
        <v>710</v>
      </c>
    </row>
    <row r="30" spans="1:9" s="5" customFormat="1" ht="26.1" customHeight="1" x14ac:dyDescent="0.25">
      <c r="A30" s="9">
        <v>28</v>
      </c>
      <c r="B30" s="74" t="s">
        <v>714</v>
      </c>
      <c r="C30" s="74" t="s">
        <v>715</v>
      </c>
      <c r="D30" s="75" t="s">
        <v>716</v>
      </c>
      <c r="E30" s="76">
        <v>2532</v>
      </c>
      <c r="F30" s="77">
        <v>676</v>
      </c>
      <c r="G30" s="73">
        <v>1</v>
      </c>
      <c r="H30" s="78">
        <v>44716</v>
      </c>
      <c r="I30" s="79" t="s">
        <v>710</v>
      </c>
    </row>
    <row r="31" spans="1:9" s="5" customFormat="1" ht="26.1" customHeight="1" x14ac:dyDescent="0.25">
      <c r="A31" s="73">
        <v>29</v>
      </c>
      <c r="B31" s="74" t="s">
        <v>690</v>
      </c>
      <c r="C31" s="74" t="s">
        <v>691</v>
      </c>
      <c r="D31" s="75" t="s">
        <v>21</v>
      </c>
      <c r="E31" s="76">
        <v>2120.98</v>
      </c>
      <c r="F31" s="77">
        <v>368</v>
      </c>
      <c r="G31" s="73">
        <v>10</v>
      </c>
      <c r="H31" s="78">
        <v>45457</v>
      </c>
      <c r="I31" s="92" t="s">
        <v>23</v>
      </c>
    </row>
    <row r="32" spans="1:9" s="5" customFormat="1" ht="25.5" customHeight="1" x14ac:dyDescent="0.25">
      <c r="A32" s="9">
        <v>30</v>
      </c>
      <c r="B32" s="74" t="s">
        <v>738</v>
      </c>
      <c r="C32" s="74" t="s">
        <v>739</v>
      </c>
      <c r="D32" s="75" t="s">
        <v>740</v>
      </c>
      <c r="E32" s="76">
        <v>1997</v>
      </c>
      <c r="F32" s="77">
        <v>489</v>
      </c>
      <c r="G32" s="73">
        <v>1</v>
      </c>
      <c r="H32" s="78">
        <v>42988</v>
      </c>
      <c r="I32" s="79" t="s">
        <v>710</v>
      </c>
    </row>
    <row r="33" spans="1:9" s="5" customFormat="1" ht="25.5" customHeight="1" x14ac:dyDescent="0.25">
      <c r="A33" s="73">
        <v>31</v>
      </c>
      <c r="B33" s="74" t="s">
        <v>669</v>
      </c>
      <c r="C33" s="74" t="s">
        <v>670</v>
      </c>
      <c r="D33" s="75" t="s">
        <v>18</v>
      </c>
      <c r="E33" s="76">
        <v>1803.84</v>
      </c>
      <c r="F33" s="77">
        <v>284</v>
      </c>
      <c r="G33" s="73">
        <v>15</v>
      </c>
      <c r="H33" s="78">
        <v>45471</v>
      </c>
      <c r="I33" s="79" t="s">
        <v>14</v>
      </c>
    </row>
    <row r="34" spans="1:9" s="80" customFormat="1" ht="25.5" customHeight="1" x14ac:dyDescent="0.25">
      <c r="A34" s="9">
        <v>32</v>
      </c>
      <c r="B34" s="74" t="s">
        <v>548</v>
      </c>
      <c r="C34" s="74" t="s">
        <v>548</v>
      </c>
      <c r="D34" s="75" t="s">
        <v>21</v>
      </c>
      <c r="E34" s="76">
        <v>1776.99</v>
      </c>
      <c r="F34" s="77">
        <v>325</v>
      </c>
      <c r="G34" s="73">
        <v>5</v>
      </c>
      <c r="H34" s="78">
        <v>45387</v>
      </c>
      <c r="I34" s="79" t="s">
        <v>30</v>
      </c>
    </row>
    <row r="35" spans="1:9" s="80" customFormat="1" ht="25.5" customHeight="1" x14ac:dyDescent="0.25">
      <c r="A35" s="73">
        <v>33</v>
      </c>
      <c r="B35" s="74" t="s">
        <v>617</v>
      </c>
      <c r="C35" s="74" t="s">
        <v>618</v>
      </c>
      <c r="D35" s="75" t="s">
        <v>8</v>
      </c>
      <c r="E35" s="76">
        <v>1764.6</v>
      </c>
      <c r="F35" s="77">
        <v>288</v>
      </c>
      <c r="G35" s="73">
        <v>8</v>
      </c>
      <c r="H35" s="78">
        <v>45429</v>
      </c>
      <c r="I35" s="79" t="s">
        <v>16</v>
      </c>
    </row>
    <row r="36" spans="1:9" s="80" customFormat="1" ht="25.5" customHeight="1" x14ac:dyDescent="0.25">
      <c r="A36" s="9">
        <v>34</v>
      </c>
      <c r="B36" s="74" t="s">
        <v>606</v>
      </c>
      <c r="C36" s="74" t="s">
        <v>607</v>
      </c>
      <c r="D36" s="75" t="s">
        <v>608</v>
      </c>
      <c r="E36" s="76">
        <v>1654.3</v>
      </c>
      <c r="F36" s="77">
        <v>490</v>
      </c>
      <c r="G36" s="73">
        <v>6</v>
      </c>
      <c r="H36" s="78">
        <v>45443</v>
      </c>
      <c r="I36" s="79" t="s">
        <v>285</v>
      </c>
    </row>
    <row r="37" spans="1:9" s="80" customFormat="1" ht="25.5" customHeight="1" x14ac:dyDescent="0.25">
      <c r="A37" s="73">
        <v>35</v>
      </c>
      <c r="B37" s="74" t="s">
        <v>145</v>
      </c>
      <c r="C37" s="74" t="s">
        <v>146</v>
      </c>
      <c r="D37" s="75" t="s">
        <v>147</v>
      </c>
      <c r="E37" s="76">
        <v>1528</v>
      </c>
      <c r="F37" s="77">
        <v>239</v>
      </c>
      <c r="G37" s="73">
        <v>1</v>
      </c>
      <c r="H37" s="78">
        <v>45254</v>
      </c>
      <c r="I37" s="79" t="s">
        <v>16</v>
      </c>
    </row>
    <row r="38" spans="1:9" s="80" customFormat="1" ht="25.5" customHeight="1" x14ac:dyDescent="0.25">
      <c r="A38" s="9">
        <v>36</v>
      </c>
      <c r="B38" s="74" t="s">
        <v>440</v>
      </c>
      <c r="C38" s="74" t="s">
        <v>435</v>
      </c>
      <c r="D38" s="75" t="s">
        <v>454</v>
      </c>
      <c r="E38" s="76">
        <v>1477.9</v>
      </c>
      <c r="F38" s="77">
        <v>241</v>
      </c>
      <c r="G38" s="73">
        <v>6</v>
      </c>
      <c r="H38" s="78">
        <v>45379</v>
      </c>
      <c r="I38" s="79" t="s">
        <v>16</v>
      </c>
    </row>
    <row r="39" spans="1:9" s="5" customFormat="1" ht="25.5" customHeight="1" x14ac:dyDescent="0.25">
      <c r="A39" s="73">
        <v>37</v>
      </c>
      <c r="B39" s="74" t="s">
        <v>762</v>
      </c>
      <c r="C39" s="74" t="s">
        <v>763</v>
      </c>
      <c r="D39" s="75" t="s">
        <v>21</v>
      </c>
      <c r="E39" s="76">
        <v>1466.7</v>
      </c>
      <c r="F39" s="77">
        <v>321</v>
      </c>
      <c r="G39" s="73">
        <v>2</v>
      </c>
      <c r="H39" s="78">
        <v>45450</v>
      </c>
      <c r="I39" s="79" t="s">
        <v>137</v>
      </c>
    </row>
    <row r="40" spans="1:9" s="80" customFormat="1" ht="25.5" customHeight="1" x14ac:dyDescent="0.25">
      <c r="A40" s="9">
        <v>38</v>
      </c>
      <c r="B40" s="74" t="s">
        <v>198</v>
      </c>
      <c r="C40" s="74" t="s">
        <v>198</v>
      </c>
      <c r="D40" s="75" t="s">
        <v>199</v>
      </c>
      <c r="E40" s="76">
        <v>1456</v>
      </c>
      <c r="F40" s="77">
        <v>230</v>
      </c>
      <c r="G40" s="73">
        <v>1</v>
      </c>
      <c r="H40" s="78">
        <v>45303</v>
      </c>
      <c r="I40" s="79" t="s">
        <v>16</v>
      </c>
    </row>
    <row r="41" spans="1:9" s="80" customFormat="1" ht="25.5" customHeight="1" x14ac:dyDescent="0.25">
      <c r="A41" s="73">
        <v>39</v>
      </c>
      <c r="B41" s="74" t="s">
        <v>401</v>
      </c>
      <c r="C41" s="74" t="s">
        <v>402</v>
      </c>
      <c r="D41" s="75" t="s">
        <v>8</v>
      </c>
      <c r="E41" s="76">
        <v>1325.23</v>
      </c>
      <c r="F41" s="77">
        <v>339</v>
      </c>
      <c r="G41" s="73">
        <v>4</v>
      </c>
      <c r="H41" s="78">
        <v>45359</v>
      </c>
      <c r="I41" s="79" t="s">
        <v>48</v>
      </c>
    </row>
    <row r="42" spans="1:9" s="80" customFormat="1" ht="25.5" customHeight="1" x14ac:dyDescent="0.25">
      <c r="A42" s="9">
        <v>40</v>
      </c>
      <c r="B42" s="74" t="s">
        <v>624</v>
      </c>
      <c r="C42" s="74" t="s">
        <v>625</v>
      </c>
      <c r="D42" s="75" t="s">
        <v>599</v>
      </c>
      <c r="E42" s="76">
        <v>1320.9</v>
      </c>
      <c r="F42" s="77">
        <v>1349</v>
      </c>
      <c r="G42" s="73">
        <v>1</v>
      </c>
      <c r="H42" s="78">
        <v>45415</v>
      </c>
      <c r="I42" s="79" t="s">
        <v>30</v>
      </c>
    </row>
    <row r="43" spans="1:9" s="5" customFormat="1" ht="25.5" customHeight="1" x14ac:dyDescent="0.25">
      <c r="A43" s="73">
        <v>41</v>
      </c>
      <c r="B43" s="74" t="s">
        <v>726</v>
      </c>
      <c r="C43" s="74" t="s">
        <v>727</v>
      </c>
      <c r="D43" s="75" t="s">
        <v>728</v>
      </c>
      <c r="E43" s="76">
        <v>1259</v>
      </c>
      <c r="F43" s="77">
        <v>516</v>
      </c>
      <c r="G43" s="73">
        <v>1</v>
      </c>
      <c r="H43" s="78">
        <v>44302</v>
      </c>
      <c r="I43" s="79" t="s">
        <v>710</v>
      </c>
    </row>
    <row r="44" spans="1:9" s="80" customFormat="1" ht="25.5" customHeight="1" x14ac:dyDescent="0.25">
      <c r="A44" s="9">
        <v>42</v>
      </c>
      <c r="B44" s="74" t="s">
        <v>687</v>
      </c>
      <c r="C44" s="74" t="s">
        <v>688</v>
      </c>
      <c r="D44" s="75" t="s">
        <v>689</v>
      </c>
      <c r="E44" s="76">
        <v>1171.5</v>
      </c>
      <c r="F44" s="77">
        <v>174</v>
      </c>
      <c r="G44" s="73">
        <v>1</v>
      </c>
      <c r="H44" s="78">
        <v>43609</v>
      </c>
      <c r="I44" s="79" t="s">
        <v>285</v>
      </c>
    </row>
    <row r="45" spans="1:9" s="80" customFormat="1" ht="25.5" customHeight="1" x14ac:dyDescent="0.25">
      <c r="A45" s="73">
        <v>43</v>
      </c>
      <c r="B45" s="74" t="s">
        <v>681</v>
      </c>
      <c r="C45" s="74" t="s">
        <v>682</v>
      </c>
      <c r="D45" s="75" t="s">
        <v>21</v>
      </c>
      <c r="E45" s="76">
        <v>1012</v>
      </c>
      <c r="F45" s="77">
        <v>478</v>
      </c>
      <c r="G45" s="73">
        <v>4</v>
      </c>
      <c r="H45" s="78">
        <v>45045</v>
      </c>
      <c r="I45" s="79" t="s">
        <v>15</v>
      </c>
    </row>
    <row r="46" spans="1:9" s="5" customFormat="1" ht="25.5" customHeight="1" x14ac:dyDescent="0.25">
      <c r="A46" s="9">
        <v>44</v>
      </c>
      <c r="B46" s="74" t="s">
        <v>723</v>
      </c>
      <c r="C46" s="74" t="s">
        <v>724</v>
      </c>
      <c r="D46" s="75" t="s">
        <v>725</v>
      </c>
      <c r="E46" s="76">
        <v>900</v>
      </c>
      <c r="F46" s="77">
        <v>102</v>
      </c>
      <c r="G46" s="73" t="s">
        <v>55</v>
      </c>
      <c r="H46" s="78">
        <v>44350</v>
      </c>
      <c r="I46" s="79" t="s">
        <v>710</v>
      </c>
    </row>
    <row r="47" spans="1:9" s="80" customFormat="1" ht="25.5" customHeight="1" x14ac:dyDescent="0.25">
      <c r="A47" s="73">
        <v>45</v>
      </c>
      <c r="B47" s="74" t="s">
        <v>535</v>
      </c>
      <c r="C47" s="74" t="s">
        <v>536</v>
      </c>
      <c r="D47" s="75" t="s">
        <v>8</v>
      </c>
      <c r="E47" s="76">
        <v>850</v>
      </c>
      <c r="F47" s="77">
        <v>170</v>
      </c>
      <c r="G47" s="73">
        <v>1</v>
      </c>
      <c r="H47" s="78">
        <v>45401</v>
      </c>
      <c r="I47" s="79" t="s">
        <v>11</v>
      </c>
    </row>
    <row r="48" spans="1:9" s="80" customFormat="1" ht="25.5" customHeight="1" x14ac:dyDescent="0.25">
      <c r="A48" s="9">
        <v>46</v>
      </c>
      <c r="B48" s="74" t="s">
        <v>436</v>
      </c>
      <c r="C48" s="74" t="s">
        <v>757</v>
      </c>
      <c r="D48" s="75" t="s">
        <v>163</v>
      </c>
      <c r="E48" s="76">
        <v>847</v>
      </c>
      <c r="F48" s="77">
        <v>426</v>
      </c>
      <c r="G48" s="73">
        <v>4</v>
      </c>
      <c r="H48" s="78">
        <v>45289</v>
      </c>
      <c r="I48" s="79" t="s">
        <v>15</v>
      </c>
    </row>
    <row r="49" spans="1:9" s="80" customFormat="1" ht="25.5" customHeight="1" x14ac:dyDescent="0.25">
      <c r="A49" s="73">
        <v>47</v>
      </c>
      <c r="B49" s="74" t="s">
        <v>200</v>
      </c>
      <c r="C49" s="74" t="s">
        <v>201</v>
      </c>
      <c r="D49" s="75" t="s">
        <v>8</v>
      </c>
      <c r="E49" s="76">
        <v>835</v>
      </c>
      <c r="F49" s="77">
        <v>123</v>
      </c>
      <c r="G49" s="73">
        <v>1</v>
      </c>
      <c r="H49" s="78">
        <v>45275</v>
      </c>
      <c r="I49" s="101" t="s">
        <v>16</v>
      </c>
    </row>
    <row r="50" spans="1:9" s="80" customFormat="1" ht="25.5" customHeight="1" x14ac:dyDescent="0.25">
      <c r="A50" s="9">
        <v>48</v>
      </c>
      <c r="B50" s="74" t="s">
        <v>31</v>
      </c>
      <c r="C50" s="74" t="s">
        <v>31</v>
      </c>
      <c r="D50" s="75" t="s">
        <v>10</v>
      </c>
      <c r="E50" s="76">
        <v>819.1</v>
      </c>
      <c r="F50" s="77">
        <v>212</v>
      </c>
      <c r="G50" s="73">
        <v>3</v>
      </c>
      <c r="H50" s="78">
        <v>44659</v>
      </c>
      <c r="I50" s="79" t="s">
        <v>14</v>
      </c>
    </row>
    <row r="51" spans="1:9" s="80" customFormat="1" ht="25.5" customHeight="1" x14ac:dyDescent="0.25">
      <c r="A51" s="73">
        <v>49</v>
      </c>
      <c r="B51" s="74" t="s">
        <v>441</v>
      </c>
      <c r="C51" s="74" t="s">
        <v>422</v>
      </c>
      <c r="D51" s="75" t="s">
        <v>455</v>
      </c>
      <c r="E51" s="76">
        <v>799</v>
      </c>
      <c r="F51" s="77">
        <v>146</v>
      </c>
      <c r="G51" s="73">
        <v>4</v>
      </c>
      <c r="H51" s="78">
        <v>45379</v>
      </c>
      <c r="I51" s="79" t="s">
        <v>16</v>
      </c>
    </row>
    <row r="52" spans="1:9" s="5" customFormat="1" ht="25.5" customHeight="1" x14ac:dyDescent="0.25">
      <c r="A52" s="9">
        <v>50</v>
      </c>
      <c r="B52" s="74" t="s">
        <v>732</v>
      </c>
      <c r="C52" s="74" t="s">
        <v>733</v>
      </c>
      <c r="D52" s="75" t="s">
        <v>734</v>
      </c>
      <c r="E52" s="76">
        <v>791</v>
      </c>
      <c r="F52" s="77">
        <v>215</v>
      </c>
      <c r="G52" s="73">
        <v>1</v>
      </c>
      <c r="H52" s="78">
        <v>44080</v>
      </c>
      <c r="I52" s="79" t="s">
        <v>710</v>
      </c>
    </row>
    <row r="53" spans="1:9" s="80" customFormat="1" ht="25.5" customHeight="1" x14ac:dyDescent="0.25">
      <c r="A53" s="73">
        <v>51</v>
      </c>
      <c r="B53" s="74" t="s">
        <v>683</v>
      </c>
      <c r="C53" s="74" t="s">
        <v>684</v>
      </c>
      <c r="D53" s="75" t="s">
        <v>24</v>
      </c>
      <c r="E53" s="76">
        <v>698.5</v>
      </c>
      <c r="F53" s="77">
        <v>301</v>
      </c>
      <c r="G53" s="73">
        <v>4</v>
      </c>
      <c r="H53" s="78">
        <v>45163</v>
      </c>
      <c r="I53" s="79" t="s">
        <v>15</v>
      </c>
    </row>
    <row r="54" spans="1:9" s="80" customFormat="1" ht="25.5" customHeight="1" x14ac:dyDescent="0.25">
      <c r="A54" s="9">
        <v>52</v>
      </c>
      <c r="B54" s="74" t="s">
        <v>631</v>
      </c>
      <c r="C54" s="74" t="s">
        <v>631</v>
      </c>
      <c r="D54" s="75" t="s">
        <v>18</v>
      </c>
      <c r="E54" s="76">
        <v>697.4</v>
      </c>
      <c r="F54" s="77">
        <v>221</v>
      </c>
      <c r="G54" s="73">
        <v>3</v>
      </c>
      <c r="H54" s="78">
        <v>45422</v>
      </c>
      <c r="I54" s="79" t="s">
        <v>50</v>
      </c>
    </row>
    <row r="55" spans="1:9" s="80" customFormat="1" ht="25.5" customHeight="1" x14ac:dyDescent="0.25">
      <c r="A55" s="73">
        <v>53</v>
      </c>
      <c r="B55" s="74" t="s">
        <v>230</v>
      </c>
      <c r="C55" s="74" t="s">
        <v>219</v>
      </c>
      <c r="D55" s="75" t="s">
        <v>24</v>
      </c>
      <c r="E55" s="76">
        <v>686.68</v>
      </c>
      <c r="F55" s="77">
        <v>148</v>
      </c>
      <c r="G55" s="73">
        <v>3</v>
      </c>
      <c r="H55" s="78">
        <v>45303</v>
      </c>
      <c r="I55" s="79" t="s">
        <v>48</v>
      </c>
    </row>
    <row r="56" spans="1:9" s="5" customFormat="1" ht="25.5" customHeight="1" x14ac:dyDescent="0.25">
      <c r="A56" s="9">
        <v>54</v>
      </c>
      <c r="B56" s="74" t="s">
        <v>729</v>
      </c>
      <c r="C56" s="74" t="s">
        <v>730</v>
      </c>
      <c r="D56" s="75" t="s">
        <v>731</v>
      </c>
      <c r="E56" s="76">
        <v>668</v>
      </c>
      <c r="F56" s="77">
        <v>182</v>
      </c>
      <c r="G56" s="73">
        <v>1</v>
      </c>
      <c r="H56" s="78">
        <v>44114</v>
      </c>
      <c r="I56" s="79" t="s">
        <v>710</v>
      </c>
    </row>
    <row r="57" spans="1:9" s="80" customFormat="1" ht="25.5" customHeight="1" x14ac:dyDescent="0.25">
      <c r="A57" s="73">
        <v>55</v>
      </c>
      <c r="B57" s="74" t="s">
        <v>264</v>
      </c>
      <c r="C57" s="74" t="s">
        <v>265</v>
      </c>
      <c r="D57" s="75" t="s">
        <v>266</v>
      </c>
      <c r="E57" s="76">
        <v>641.26</v>
      </c>
      <c r="F57" s="77">
        <v>258</v>
      </c>
      <c r="G57" s="73">
        <v>6</v>
      </c>
      <c r="H57" s="78">
        <v>45331</v>
      </c>
      <c r="I57" s="79" t="s">
        <v>14</v>
      </c>
    </row>
    <row r="58" spans="1:9" s="80" customFormat="1" ht="25.5" customHeight="1" x14ac:dyDescent="0.25">
      <c r="A58" s="9">
        <v>56</v>
      </c>
      <c r="B58" s="97" t="s">
        <v>303</v>
      </c>
      <c r="C58" s="97" t="s">
        <v>304</v>
      </c>
      <c r="D58" s="98" t="s">
        <v>8</v>
      </c>
      <c r="E58" s="76">
        <v>632.14</v>
      </c>
      <c r="F58" s="77">
        <v>200</v>
      </c>
      <c r="G58" s="73">
        <v>2</v>
      </c>
      <c r="H58" s="78">
        <v>44400</v>
      </c>
      <c r="I58" s="99" t="s">
        <v>9</v>
      </c>
    </row>
    <row r="59" spans="1:9" s="80" customFormat="1" ht="25.5" customHeight="1" x14ac:dyDescent="0.25">
      <c r="A59" s="73">
        <v>57</v>
      </c>
      <c r="B59" s="74" t="s">
        <v>185</v>
      </c>
      <c r="C59" s="74" t="s">
        <v>184</v>
      </c>
      <c r="D59" s="75" t="s">
        <v>186</v>
      </c>
      <c r="E59" s="76">
        <v>600</v>
      </c>
      <c r="F59" s="77">
        <v>120</v>
      </c>
      <c r="G59" s="73">
        <v>1</v>
      </c>
      <c r="H59" s="78">
        <v>45275</v>
      </c>
      <c r="I59" s="79" t="s">
        <v>181</v>
      </c>
    </row>
    <row r="60" spans="1:9" s="80" customFormat="1" ht="25.5" customHeight="1" x14ac:dyDescent="0.25">
      <c r="A60" s="9">
        <v>58</v>
      </c>
      <c r="B60" s="74" t="s">
        <v>202</v>
      </c>
      <c r="C60" s="74" t="s">
        <v>203</v>
      </c>
      <c r="D60" s="75" t="s">
        <v>29</v>
      </c>
      <c r="E60" s="76">
        <v>586</v>
      </c>
      <c r="F60" s="77">
        <v>158</v>
      </c>
      <c r="G60" s="73">
        <v>1</v>
      </c>
      <c r="H60" s="78">
        <v>45282</v>
      </c>
      <c r="I60" s="79" t="s">
        <v>16</v>
      </c>
    </row>
    <row r="61" spans="1:9" s="5" customFormat="1" ht="25.5" customHeight="1" x14ac:dyDescent="0.25">
      <c r="A61" s="73">
        <v>59</v>
      </c>
      <c r="B61" s="74" t="s">
        <v>717</v>
      </c>
      <c r="C61" s="74" t="s">
        <v>718</v>
      </c>
      <c r="D61" s="75" t="s">
        <v>719</v>
      </c>
      <c r="E61" s="76">
        <v>536</v>
      </c>
      <c r="F61" s="77">
        <v>167</v>
      </c>
      <c r="G61" s="73">
        <v>1</v>
      </c>
      <c r="H61" s="78">
        <v>44431</v>
      </c>
      <c r="I61" s="79" t="s">
        <v>710</v>
      </c>
    </row>
    <row r="62" spans="1:9" s="5" customFormat="1" ht="25.5" customHeight="1" x14ac:dyDescent="0.25">
      <c r="A62" s="9">
        <v>60</v>
      </c>
      <c r="B62" s="93" t="s">
        <v>758</v>
      </c>
      <c r="C62" s="93" t="s">
        <v>759</v>
      </c>
      <c r="D62" s="94" t="s">
        <v>21</v>
      </c>
      <c r="E62" s="76">
        <v>533.03</v>
      </c>
      <c r="F62" s="77">
        <v>93</v>
      </c>
      <c r="G62" s="95">
        <v>5</v>
      </c>
      <c r="H62" s="96">
        <v>45471</v>
      </c>
      <c r="I62" s="92" t="s">
        <v>30</v>
      </c>
    </row>
    <row r="63" spans="1:9" s="5" customFormat="1" ht="25.5" customHeight="1" x14ac:dyDescent="0.25">
      <c r="A63" s="73">
        <v>61</v>
      </c>
      <c r="B63" s="74" t="s">
        <v>671</v>
      </c>
      <c r="C63" s="74" t="s">
        <v>672</v>
      </c>
      <c r="D63" s="75" t="s">
        <v>21</v>
      </c>
      <c r="E63" s="76">
        <v>522</v>
      </c>
      <c r="F63" s="77">
        <v>224</v>
      </c>
      <c r="G63" s="73">
        <v>4</v>
      </c>
      <c r="H63" s="78">
        <v>45184</v>
      </c>
      <c r="I63" s="79" t="s">
        <v>14</v>
      </c>
    </row>
    <row r="64" spans="1:9" s="5" customFormat="1" ht="25.5" customHeight="1" x14ac:dyDescent="0.25">
      <c r="A64" s="9">
        <v>62</v>
      </c>
      <c r="B64" s="74" t="s">
        <v>679</v>
      </c>
      <c r="C64" s="91" t="s">
        <v>680</v>
      </c>
      <c r="D64" s="75" t="s">
        <v>12</v>
      </c>
      <c r="E64" s="76">
        <v>503.3</v>
      </c>
      <c r="F64" s="77">
        <v>242</v>
      </c>
      <c r="G64" s="73">
        <v>4</v>
      </c>
      <c r="H64" s="78">
        <v>44981</v>
      </c>
      <c r="I64" s="79" t="s">
        <v>15</v>
      </c>
    </row>
    <row r="65" spans="1:9" s="5" customFormat="1" ht="25.5" customHeight="1" x14ac:dyDescent="0.25">
      <c r="A65" s="73">
        <v>63</v>
      </c>
      <c r="B65" s="74" t="s">
        <v>735</v>
      </c>
      <c r="C65" s="74" t="s">
        <v>736</v>
      </c>
      <c r="D65" s="75" t="s">
        <v>737</v>
      </c>
      <c r="E65" s="76">
        <v>501</v>
      </c>
      <c r="F65" s="77">
        <v>153</v>
      </c>
      <c r="G65" s="73">
        <v>1</v>
      </c>
      <c r="H65" s="78">
        <v>43435</v>
      </c>
      <c r="I65" s="79" t="s">
        <v>710</v>
      </c>
    </row>
    <row r="66" spans="1:9" s="80" customFormat="1" ht="25.5" customHeight="1" x14ac:dyDescent="0.25">
      <c r="A66" s="9">
        <v>64</v>
      </c>
      <c r="B66" s="74" t="s">
        <v>523</v>
      </c>
      <c r="C66" s="91" t="s">
        <v>523</v>
      </c>
      <c r="D66" s="75" t="s">
        <v>524</v>
      </c>
      <c r="E66" s="76">
        <v>456</v>
      </c>
      <c r="F66" s="77">
        <v>81</v>
      </c>
      <c r="G66" s="73">
        <v>2</v>
      </c>
      <c r="H66" s="78">
        <v>45394</v>
      </c>
      <c r="I66" s="79" t="s">
        <v>11</v>
      </c>
    </row>
    <row r="67" spans="1:9" s="80" customFormat="1" ht="25.5" customHeight="1" x14ac:dyDescent="0.25">
      <c r="A67" s="73">
        <v>65</v>
      </c>
      <c r="B67" s="74" t="s">
        <v>748</v>
      </c>
      <c r="C67" s="74" t="s">
        <v>749</v>
      </c>
      <c r="D67" s="75" t="s">
        <v>750</v>
      </c>
      <c r="E67" s="76">
        <v>444</v>
      </c>
      <c r="F67" s="77">
        <v>111</v>
      </c>
      <c r="G67" s="73">
        <v>1</v>
      </c>
      <c r="H67" s="78">
        <v>45156</v>
      </c>
      <c r="I67" s="79" t="s">
        <v>22</v>
      </c>
    </row>
    <row r="68" spans="1:9" s="80" customFormat="1" ht="25.5" customHeight="1" x14ac:dyDescent="0.25">
      <c r="A68" s="9">
        <v>66</v>
      </c>
      <c r="B68" s="74" t="s">
        <v>233</v>
      </c>
      <c r="C68" s="74" t="s">
        <v>221</v>
      </c>
      <c r="D68" s="75" t="s">
        <v>29</v>
      </c>
      <c r="E68" s="76">
        <v>430</v>
      </c>
      <c r="F68" s="77">
        <v>135</v>
      </c>
      <c r="G68" s="73">
        <v>1</v>
      </c>
      <c r="H68" s="78">
        <v>45317</v>
      </c>
      <c r="I68" s="79" t="s">
        <v>236</v>
      </c>
    </row>
    <row r="69" spans="1:9" s="80" customFormat="1" ht="25.5" customHeight="1" x14ac:dyDescent="0.25">
      <c r="A69" s="73">
        <v>67</v>
      </c>
      <c r="B69" s="74" t="s">
        <v>403</v>
      </c>
      <c r="C69" s="74" t="s">
        <v>404</v>
      </c>
      <c r="D69" s="75" t="s">
        <v>405</v>
      </c>
      <c r="E69" s="76">
        <v>422.49</v>
      </c>
      <c r="F69" s="77">
        <v>132</v>
      </c>
      <c r="G69" s="73">
        <v>1</v>
      </c>
      <c r="H69" s="78">
        <v>45373</v>
      </c>
      <c r="I69" s="79" t="s">
        <v>48</v>
      </c>
    </row>
    <row r="70" spans="1:9" s="80" customFormat="1" ht="25.5" customHeight="1" x14ac:dyDescent="0.25">
      <c r="A70" s="9">
        <v>68</v>
      </c>
      <c r="B70" s="74" t="s">
        <v>119</v>
      </c>
      <c r="C70" s="74" t="s">
        <v>119</v>
      </c>
      <c r="D70" s="75" t="s">
        <v>120</v>
      </c>
      <c r="E70" s="76">
        <v>417</v>
      </c>
      <c r="F70" s="77">
        <v>185</v>
      </c>
      <c r="G70" s="73">
        <v>4</v>
      </c>
      <c r="H70" s="78">
        <v>45121</v>
      </c>
      <c r="I70" s="79" t="s">
        <v>14</v>
      </c>
    </row>
    <row r="71" spans="1:9" s="80" customFormat="1" ht="25.5" customHeight="1" x14ac:dyDescent="0.25">
      <c r="A71" s="73">
        <v>69</v>
      </c>
      <c r="B71" s="91" t="s">
        <v>704</v>
      </c>
      <c r="C71" s="74" t="s">
        <v>705</v>
      </c>
      <c r="D71" s="75" t="s">
        <v>706</v>
      </c>
      <c r="E71" s="76">
        <v>400</v>
      </c>
      <c r="F71" s="77">
        <v>80</v>
      </c>
      <c r="G71" s="73">
        <v>1</v>
      </c>
      <c r="H71" s="78">
        <v>44655</v>
      </c>
      <c r="I71" s="79" t="s">
        <v>16</v>
      </c>
    </row>
    <row r="72" spans="1:9" s="80" customFormat="1" ht="25.5" customHeight="1" x14ac:dyDescent="0.25">
      <c r="A72" s="9">
        <v>70</v>
      </c>
      <c r="B72" s="74" t="s">
        <v>676</v>
      </c>
      <c r="C72" s="74" t="s">
        <v>677</v>
      </c>
      <c r="D72" s="75" t="s">
        <v>678</v>
      </c>
      <c r="E72" s="76">
        <v>394</v>
      </c>
      <c r="F72" s="77">
        <v>189</v>
      </c>
      <c r="G72" s="73">
        <v>4</v>
      </c>
      <c r="H72" s="78">
        <v>44925</v>
      </c>
      <c r="I72" s="79" t="s">
        <v>15</v>
      </c>
    </row>
    <row r="73" spans="1:9" s="80" customFormat="1" ht="25.5" customHeight="1" x14ac:dyDescent="0.25">
      <c r="A73" s="73">
        <v>71</v>
      </c>
      <c r="B73" s="74" t="s">
        <v>695</v>
      </c>
      <c r="C73" s="74" t="s">
        <v>695</v>
      </c>
      <c r="D73" s="75" t="s">
        <v>696</v>
      </c>
      <c r="E73" s="76">
        <v>372</v>
      </c>
      <c r="F73" s="77">
        <v>93</v>
      </c>
      <c r="G73" s="73">
        <v>1</v>
      </c>
      <c r="H73" s="78">
        <v>44316</v>
      </c>
      <c r="I73" s="79" t="s">
        <v>16</v>
      </c>
    </row>
    <row r="74" spans="1:9" s="80" customFormat="1" ht="25.5" customHeight="1" x14ac:dyDescent="0.25">
      <c r="A74" s="9">
        <v>72</v>
      </c>
      <c r="B74" s="74" t="s">
        <v>261</v>
      </c>
      <c r="C74" s="74" t="s">
        <v>262</v>
      </c>
      <c r="D74" s="75" t="s">
        <v>263</v>
      </c>
      <c r="E74" s="76">
        <v>371</v>
      </c>
      <c r="F74" s="77">
        <v>161</v>
      </c>
      <c r="G74" s="73">
        <v>4</v>
      </c>
      <c r="H74" s="78">
        <v>45338</v>
      </c>
      <c r="I74" s="79" t="s">
        <v>15</v>
      </c>
    </row>
    <row r="75" spans="1:9" s="5" customFormat="1" ht="25.5" customHeight="1" x14ac:dyDescent="0.25">
      <c r="A75" s="73">
        <v>73</v>
      </c>
      <c r="B75" s="74" t="s">
        <v>720</v>
      </c>
      <c r="C75" s="74" t="s">
        <v>721</v>
      </c>
      <c r="D75" s="75" t="s">
        <v>722</v>
      </c>
      <c r="E75" s="76">
        <v>364</v>
      </c>
      <c r="F75" s="77">
        <v>79</v>
      </c>
      <c r="G75" s="73">
        <v>1</v>
      </c>
      <c r="H75" s="78">
        <v>44493</v>
      </c>
      <c r="I75" s="79" t="s">
        <v>710</v>
      </c>
    </row>
    <row r="76" spans="1:9" s="80" customFormat="1" ht="25.5" customHeight="1" x14ac:dyDescent="0.25">
      <c r="A76" s="9">
        <v>74</v>
      </c>
      <c r="B76" s="74" t="s">
        <v>412</v>
      </c>
      <c r="C76" s="74" t="s">
        <v>413</v>
      </c>
      <c r="D76" s="75" t="s">
        <v>414</v>
      </c>
      <c r="E76" s="76">
        <v>359</v>
      </c>
      <c r="F76" s="77">
        <v>77</v>
      </c>
      <c r="G76" s="73">
        <v>1</v>
      </c>
      <c r="H76" s="78">
        <v>45380</v>
      </c>
      <c r="I76" s="79" t="s">
        <v>15</v>
      </c>
    </row>
    <row r="77" spans="1:9" s="80" customFormat="1" ht="25.5" customHeight="1" x14ac:dyDescent="0.25">
      <c r="A77" s="73">
        <v>75</v>
      </c>
      <c r="B77" s="74" t="s">
        <v>330</v>
      </c>
      <c r="C77" s="74" t="s">
        <v>330</v>
      </c>
      <c r="D77" s="75" t="s">
        <v>10</v>
      </c>
      <c r="E77" s="76">
        <v>348.63</v>
      </c>
      <c r="F77" s="77">
        <v>104</v>
      </c>
      <c r="G77" s="73">
        <v>2</v>
      </c>
      <c r="H77" s="78">
        <v>44834</v>
      </c>
      <c r="I77" s="79" t="s">
        <v>16</v>
      </c>
    </row>
    <row r="78" spans="1:9" s="80" customFormat="1" ht="25.5" customHeight="1" x14ac:dyDescent="0.25">
      <c r="A78" s="9">
        <v>76</v>
      </c>
      <c r="B78" s="74" t="s">
        <v>222</v>
      </c>
      <c r="C78" s="74" t="s">
        <v>213</v>
      </c>
      <c r="D78" s="75" t="s">
        <v>291</v>
      </c>
      <c r="E78" s="76">
        <v>293</v>
      </c>
      <c r="F78" s="77">
        <v>45</v>
      </c>
      <c r="G78" s="73">
        <v>3</v>
      </c>
      <c r="H78" s="78">
        <v>45310</v>
      </c>
      <c r="I78" s="79" t="s">
        <v>9</v>
      </c>
    </row>
    <row r="79" spans="1:9" s="80" customFormat="1" ht="25.5" customHeight="1" x14ac:dyDescent="0.25">
      <c r="A79" s="73">
        <v>77</v>
      </c>
      <c r="B79" s="74" t="s">
        <v>289</v>
      </c>
      <c r="C79" s="74" t="s">
        <v>290</v>
      </c>
      <c r="D79" s="75" t="s">
        <v>21</v>
      </c>
      <c r="E79" s="76">
        <v>273</v>
      </c>
      <c r="F79" s="77">
        <v>91</v>
      </c>
      <c r="G79" s="73">
        <v>1</v>
      </c>
      <c r="H79" s="78">
        <v>45233</v>
      </c>
      <c r="I79" s="79" t="s">
        <v>23</v>
      </c>
    </row>
    <row r="80" spans="1:9" s="80" customFormat="1" ht="25.5" customHeight="1" x14ac:dyDescent="0.25">
      <c r="A80" s="9">
        <v>78</v>
      </c>
      <c r="B80" s="74" t="s">
        <v>699</v>
      </c>
      <c r="C80" s="74" t="s">
        <v>700</v>
      </c>
      <c r="D80" s="75" t="s">
        <v>701</v>
      </c>
      <c r="E80" s="76">
        <v>270</v>
      </c>
      <c r="F80" s="77">
        <v>54</v>
      </c>
      <c r="G80" s="73">
        <v>1</v>
      </c>
      <c r="H80" s="78">
        <v>44316</v>
      </c>
      <c r="I80" s="79" t="s">
        <v>16</v>
      </c>
    </row>
    <row r="81" spans="1:9" s="80" customFormat="1" ht="25.5" customHeight="1" x14ac:dyDescent="0.25">
      <c r="A81" s="73">
        <v>79</v>
      </c>
      <c r="B81" s="74" t="s">
        <v>140</v>
      </c>
      <c r="C81" s="74" t="s">
        <v>438</v>
      </c>
      <c r="D81" s="75" t="s">
        <v>21</v>
      </c>
      <c r="E81" s="76">
        <v>262.5</v>
      </c>
      <c r="F81" s="77">
        <v>115</v>
      </c>
      <c r="G81" s="73">
        <v>4</v>
      </c>
      <c r="H81" s="78">
        <v>45240</v>
      </c>
      <c r="I81" s="101" t="s">
        <v>14</v>
      </c>
    </row>
    <row r="82" spans="1:9" s="80" customFormat="1" ht="25.5" customHeight="1" x14ac:dyDescent="0.25">
      <c r="A82" s="9">
        <v>80</v>
      </c>
      <c r="B82" s="74" t="s">
        <v>399</v>
      </c>
      <c r="C82" s="74" t="s">
        <v>400</v>
      </c>
      <c r="D82" s="75" t="s">
        <v>8</v>
      </c>
      <c r="E82" s="76">
        <v>259.99</v>
      </c>
      <c r="F82" s="77">
        <v>76</v>
      </c>
      <c r="G82" s="73">
        <v>1</v>
      </c>
      <c r="H82" s="78">
        <v>45380</v>
      </c>
      <c r="I82" s="79" t="s">
        <v>13</v>
      </c>
    </row>
    <row r="83" spans="1:9" s="80" customFormat="1" ht="25.5" customHeight="1" x14ac:dyDescent="0.25">
      <c r="A83" s="73">
        <v>81</v>
      </c>
      <c r="B83" s="74" t="s">
        <v>673</v>
      </c>
      <c r="C83" s="74" t="s">
        <v>674</v>
      </c>
      <c r="D83" s="75" t="s">
        <v>675</v>
      </c>
      <c r="E83" s="76">
        <v>250</v>
      </c>
      <c r="F83" s="77">
        <v>40</v>
      </c>
      <c r="G83" s="73">
        <v>1</v>
      </c>
      <c r="H83" s="78">
        <v>45009</v>
      </c>
      <c r="I83" s="79" t="s">
        <v>17</v>
      </c>
    </row>
    <row r="84" spans="1:9" s="80" customFormat="1" ht="25.5" customHeight="1" x14ac:dyDescent="0.25">
      <c r="A84" s="9">
        <v>82</v>
      </c>
      <c r="B84" s="74" t="s">
        <v>282</v>
      </c>
      <c r="C84" s="74" t="s">
        <v>282</v>
      </c>
      <c r="D84" s="75" t="s">
        <v>10</v>
      </c>
      <c r="E84" s="76">
        <v>220</v>
      </c>
      <c r="F84" s="77">
        <v>44</v>
      </c>
      <c r="G84" s="77">
        <v>1</v>
      </c>
      <c r="H84" s="78">
        <v>44974</v>
      </c>
      <c r="I84" s="79" t="s">
        <v>14</v>
      </c>
    </row>
    <row r="85" spans="1:9" s="80" customFormat="1" ht="25.5" customHeight="1" x14ac:dyDescent="0.25">
      <c r="A85" s="73">
        <v>83</v>
      </c>
      <c r="B85" s="74" t="s">
        <v>211</v>
      </c>
      <c r="C85" s="74" t="s">
        <v>211</v>
      </c>
      <c r="D85" s="75" t="s">
        <v>10</v>
      </c>
      <c r="E85" s="76">
        <v>210</v>
      </c>
      <c r="F85" s="77">
        <v>65</v>
      </c>
      <c r="G85" s="73">
        <v>1</v>
      </c>
      <c r="H85" s="78">
        <v>45310</v>
      </c>
      <c r="I85" s="79" t="s">
        <v>235</v>
      </c>
    </row>
    <row r="86" spans="1:9" s="80" customFormat="1" ht="25.5" customHeight="1" x14ac:dyDescent="0.25">
      <c r="A86" s="9">
        <v>84</v>
      </c>
      <c r="B86" s="74" t="s">
        <v>597</v>
      </c>
      <c r="C86" s="74" t="s">
        <v>598</v>
      </c>
      <c r="D86" s="75" t="s">
        <v>599</v>
      </c>
      <c r="E86" s="76">
        <v>210</v>
      </c>
      <c r="F86" s="77">
        <v>82</v>
      </c>
      <c r="G86" s="73">
        <v>2</v>
      </c>
      <c r="H86" s="78">
        <v>44645</v>
      </c>
      <c r="I86" s="79" t="s">
        <v>14</v>
      </c>
    </row>
    <row r="87" spans="1:9" s="80" customFormat="1" ht="25.5" customHeight="1" x14ac:dyDescent="0.25">
      <c r="A87" s="73">
        <v>85</v>
      </c>
      <c r="B87" s="74" t="s">
        <v>540</v>
      </c>
      <c r="C87" s="74" t="s">
        <v>541</v>
      </c>
      <c r="D87" s="75" t="s">
        <v>542</v>
      </c>
      <c r="E87" s="76">
        <v>196</v>
      </c>
      <c r="F87" s="77">
        <v>34</v>
      </c>
      <c r="G87" s="73">
        <v>1</v>
      </c>
      <c r="H87" s="78">
        <v>45401</v>
      </c>
      <c r="I87" s="79" t="s">
        <v>14</v>
      </c>
    </row>
    <row r="88" spans="1:9" s="80" customFormat="1" ht="25.5" customHeight="1" x14ac:dyDescent="0.25">
      <c r="A88" s="9">
        <v>86</v>
      </c>
      <c r="B88" s="74" t="s">
        <v>395</v>
      </c>
      <c r="C88" s="74" t="s">
        <v>396</v>
      </c>
      <c r="D88" s="75" t="s">
        <v>8</v>
      </c>
      <c r="E88" s="76">
        <v>177</v>
      </c>
      <c r="F88" s="77">
        <v>39</v>
      </c>
      <c r="G88" s="73">
        <v>1</v>
      </c>
      <c r="H88" s="78">
        <v>45359</v>
      </c>
      <c r="I88" s="79" t="s">
        <v>197</v>
      </c>
    </row>
    <row r="89" spans="1:9" s="80" customFormat="1" ht="25.5" customHeight="1" x14ac:dyDescent="0.25">
      <c r="A89" s="73">
        <v>87</v>
      </c>
      <c r="B89" s="74" t="s">
        <v>34</v>
      </c>
      <c r="C89" s="74" t="s">
        <v>35</v>
      </c>
      <c r="D89" s="75" t="s">
        <v>33</v>
      </c>
      <c r="E89" s="76">
        <v>166</v>
      </c>
      <c r="F89" s="77">
        <v>52</v>
      </c>
      <c r="G89" s="73">
        <v>1</v>
      </c>
      <c r="H89" s="78">
        <v>44855</v>
      </c>
      <c r="I89" s="79" t="s">
        <v>14</v>
      </c>
    </row>
    <row r="90" spans="1:9" s="80" customFormat="1" ht="25.5" customHeight="1" x14ac:dyDescent="0.25">
      <c r="A90" s="9">
        <v>88</v>
      </c>
      <c r="B90" s="74" t="s">
        <v>543</v>
      </c>
      <c r="C90" s="74" t="s">
        <v>544</v>
      </c>
      <c r="D90" s="75" t="s">
        <v>545</v>
      </c>
      <c r="E90" s="76">
        <v>143.5</v>
      </c>
      <c r="F90" s="77">
        <v>28</v>
      </c>
      <c r="G90" s="73">
        <v>2</v>
      </c>
      <c r="H90" s="78">
        <v>45408</v>
      </c>
      <c r="I90" s="79" t="s">
        <v>14</v>
      </c>
    </row>
    <row r="91" spans="1:9" s="80" customFormat="1" ht="25.5" customHeight="1" x14ac:dyDescent="0.25">
      <c r="A91" s="73">
        <v>89</v>
      </c>
      <c r="B91" s="74" t="s">
        <v>751</v>
      </c>
      <c r="C91" s="74" t="s">
        <v>752</v>
      </c>
      <c r="D91" s="75" t="s">
        <v>753</v>
      </c>
      <c r="E91" s="76">
        <v>108</v>
      </c>
      <c r="F91" s="77">
        <v>18</v>
      </c>
      <c r="G91" s="73">
        <v>1</v>
      </c>
      <c r="H91" s="78">
        <v>45149</v>
      </c>
      <c r="I91" s="79" t="s">
        <v>22</v>
      </c>
    </row>
    <row r="92" spans="1:9" s="80" customFormat="1" ht="25.5" customHeight="1" x14ac:dyDescent="0.25">
      <c r="A92" s="9">
        <v>90</v>
      </c>
      <c r="B92" s="74" t="s">
        <v>279</v>
      </c>
      <c r="C92" s="74" t="s">
        <v>279</v>
      </c>
      <c r="D92" s="75" t="s">
        <v>10</v>
      </c>
      <c r="E92" s="76">
        <v>100</v>
      </c>
      <c r="F92" s="77">
        <v>10</v>
      </c>
      <c r="G92" s="73">
        <v>1</v>
      </c>
      <c r="H92" s="78">
        <v>45345</v>
      </c>
      <c r="I92" s="79" t="s">
        <v>14</v>
      </c>
    </row>
    <row r="93" spans="1:9" s="80" customFormat="1" ht="25.5" customHeight="1" x14ac:dyDescent="0.25">
      <c r="A93" s="73">
        <v>91</v>
      </c>
      <c r="B93" s="74" t="s">
        <v>124</v>
      </c>
      <c r="C93" s="74" t="s">
        <v>125</v>
      </c>
      <c r="D93" s="75" t="s">
        <v>117</v>
      </c>
      <c r="E93" s="76">
        <v>100</v>
      </c>
      <c r="F93" s="77">
        <v>20</v>
      </c>
      <c r="G93" s="73">
        <v>1</v>
      </c>
      <c r="H93" s="78">
        <v>45191</v>
      </c>
      <c r="I93" s="79" t="s">
        <v>23</v>
      </c>
    </row>
    <row r="94" spans="1:9" s="80" customFormat="1" ht="25.5" customHeight="1" x14ac:dyDescent="0.25">
      <c r="A94" s="9">
        <v>92</v>
      </c>
      <c r="B94" s="74" t="s">
        <v>312</v>
      </c>
      <c r="C94" s="74" t="s">
        <v>313</v>
      </c>
      <c r="D94" s="75" t="s">
        <v>314</v>
      </c>
      <c r="E94" s="76">
        <v>93.6</v>
      </c>
      <c r="F94" s="77">
        <v>13</v>
      </c>
      <c r="G94" s="73">
        <v>1</v>
      </c>
      <c r="H94" s="78">
        <v>45331</v>
      </c>
      <c r="I94" s="79" t="s">
        <v>16</v>
      </c>
    </row>
    <row r="95" spans="1:9" s="80" customFormat="1" ht="25.5" customHeight="1" x14ac:dyDescent="0.25">
      <c r="A95" s="73">
        <v>93</v>
      </c>
      <c r="B95" s="74" t="s">
        <v>141</v>
      </c>
      <c r="C95" s="74" t="s">
        <v>142</v>
      </c>
      <c r="D95" s="75" t="s">
        <v>21</v>
      </c>
      <c r="E95" s="76">
        <v>88</v>
      </c>
      <c r="F95" s="77">
        <v>14</v>
      </c>
      <c r="G95" s="73">
        <v>1</v>
      </c>
      <c r="H95" s="78">
        <v>45254</v>
      </c>
      <c r="I95" s="79" t="s">
        <v>14</v>
      </c>
    </row>
    <row r="96" spans="1:9" s="80" customFormat="1" ht="25.5" customHeight="1" x14ac:dyDescent="0.25">
      <c r="A96" s="9">
        <v>94</v>
      </c>
      <c r="B96" s="74" t="s">
        <v>442</v>
      </c>
      <c r="C96" s="74" t="s">
        <v>423</v>
      </c>
      <c r="D96" s="75" t="s">
        <v>21</v>
      </c>
      <c r="E96" s="76">
        <v>87</v>
      </c>
      <c r="F96" s="77">
        <v>18</v>
      </c>
      <c r="G96" s="73">
        <v>1</v>
      </c>
      <c r="H96" s="78">
        <v>45379</v>
      </c>
      <c r="I96" s="79" t="s">
        <v>16</v>
      </c>
    </row>
    <row r="97" spans="1:9" s="5" customFormat="1" ht="25.5" customHeight="1" x14ac:dyDescent="0.25">
      <c r="A97" s="73">
        <v>95</v>
      </c>
      <c r="B97" s="74" t="s">
        <v>697</v>
      </c>
      <c r="C97" s="74" t="s">
        <v>698</v>
      </c>
      <c r="D97" s="75" t="s">
        <v>21</v>
      </c>
      <c r="E97" s="76">
        <v>68</v>
      </c>
      <c r="F97" s="77">
        <v>14</v>
      </c>
      <c r="G97" s="73">
        <v>1</v>
      </c>
      <c r="H97" s="78">
        <v>45012</v>
      </c>
      <c r="I97" s="79" t="s">
        <v>16</v>
      </c>
    </row>
    <row r="98" spans="1:9" s="5" customFormat="1" ht="25.5" customHeight="1" x14ac:dyDescent="0.25">
      <c r="A98" s="9">
        <v>96</v>
      </c>
      <c r="B98" s="74" t="s">
        <v>692</v>
      </c>
      <c r="C98" s="74" t="s">
        <v>693</v>
      </c>
      <c r="D98" s="75" t="s">
        <v>694</v>
      </c>
      <c r="E98" s="76">
        <v>65</v>
      </c>
      <c r="F98" s="77">
        <v>13</v>
      </c>
      <c r="G98" s="73">
        <v>1</v>
      </c>
      <c r="H98" s="78">
        <v>44694</v>
      </c>
      <c r="I98" s="79" t="s">
        <v>23</v>
      </c>
    </row>
    <row r="99" spans="1:9" s="5" customFormat="1" ht="25.5" customHeight="1" x14ac:dyDescent="0.25">
      <c r="A99" s="73">
        <v>97</v>
      </c>
      <c r="B99" s="74" t="s">
        <v>702</v>
      </c>
      <c r="C99" s="74" t="s">
        <v>703</v>
      </c>
      <c r="D99" s="75" t="s">
        <v>599</v>
      </c>
      <c r="E99" s="76">
        <v>64</v>
      </c>
      <c r="F99" s="77">
        <v>13</v>
      </c>
      <c r="G99" s="73">
        <v>1</v>
      </c>
      <c r="H99" s="78" t="s">
        <v>464</v>
      </c>
      <c r="I99" s="79" t="s">
        <v>16</v>
      </c>
    </row>
    <row r="100" spans="1:9" s="80" customFormat="1" ht="25.5" customHeight="1" x14ac:dyDescent="0.25">
      <c r="A100" s="9">
        <v>98</v>
      </c>
      <c r="B100" s="74" t="s">
        <v>410</v>
      </c>
      <c r="C100" s="74" t="s">
        <v>411</v>
      </c>
      <c r="D100" s="75" t="s">
        <v>8</v>
      </c>
      <c r="E100" s="76">
        <v>42</v>
      </c>
      <c r="F100" s="77">
        <v>12</v>
      </c>
      <c r="G100" s="73">
        <v>1</v>
      </c>
      <c r="H100" s="78">
        <v>45359</v>
      </c>
      <c r="I100" s="79" t="s">
        <v>15</v>
      </c>
    </row>
    <row r="101" spans="1:9" s="80" customFormat="1" ht="25.5" customHeight="1" x14ac:dyDescent="0.25">
      <c r="A101" s="73">
        <v>99</v>
      </c>
      <c r="B101" s="74" t="s">
        <v>225</v>
      </c>
      <c r="C101" s="74" t="s">
        <v>215</v>
      </c>
      <c r="D101" s="75" t="s">
        <v>238</v>
      </c>
      <c r="E101" s="76">
        <v>40</v>
      </c>
      <c r="F101" s="77">
        <v>8</v>
      </c>
      <c r="G101" s="73">
        <v>1</v>
      </c>
      <c r="H101" s="78">
        <v>45296</v>
      </c>
      <c r="I101" s="79" t="s">
        <v>48</v>
      </c>
    </row>
    <row r="102" spans="1:9" s="80" customFormat="1" ht="25.5" customHeight="1" x14ac:dyDescent="0.25">
      <c r="A102" s="9">
        <v>100</v>
      </c>
      <c r="B102" s="74" t="s">
        <v>622</v>
      </c>
      <c r="C102" s="74" t="s">
        <v>623</v>
      </c>
      <c r="D102" s="75" t="s">
        <v>524</v>
      </c>
      <c r="E102" s="76">
        <v>33</v>
      </c>
      <c r="F102" s="77">
        <v>7</v>
      </c>
      <c r="G102" s="73">
        <v>1</v>
      </c>
      <c r="H102" s="78">
        <v>45429</v>
      </c>
      <c r="I102" s="79" t="s">
        <v>19</v>
      </c>
    </row>
    <row r="103" spans="1:9" s="80" customFormat="1" ht="25.5" customHeight="1" x14ac:dyDescent="0.25">
      <c r="A103" s="73">
        <v>101</v>
      </c>
      <c r="B103" s="74" t="s">
        <v>549</v>
      </c>
      <c r="C103" s="74" t="s">
        <v>550</v>
      </c>
      <c r="D103" s="75" t="s">
        <v>18</v>
      </c>
      <c r="E103" s="76">
        <v>10</v>
      </c>
      <c r="F103" s="77">
        <v>2</v>
      </c>
      <c r="G103" s="73">
        <v>1</v>
      </c>
      <c r="H103" s="78">
        <v>45394</v>
      </c>
      <c r="I103" s="79" t="s">
        <v>19</v>
      </c>
    </row>
    <row r="104" spans="1:9" s="5" customFormat="1" ht="25.5" customHeight="1" thickBot="1" x14ac:dyDescent="0.3">
      <c r="A104" s="17"/>
      <c r="B104" s="16"/>
      <c r="C104" s="16"/>
      <c r="D104" s="28"/>
      <c r="E104" s="14"/>
      <c r="F104" s="15"/>
      <c r="G104" s="17"/>
      <c r="H104" s="117"/>
      <c r="I104" s="18"/>
    </row>
    <row r="105" spans="1:9" s="5" customFormat="1" ht="25.5" customHeight="1" thickBot="1" x14ac:dyDescent="0.3">
      <c r="A105" s="34"/>
      <c r="B105" s="19"/>
      <c r="C105" s="19"/>
      <c r="D105" s="35"/>
      <c r="E105" s="116">
        <f>SUM(E3:E104)</f>
        <v>1755338.3399999999</v>
      </c>
      <c r="F105" s="118">
        <f>SUM(F3:F104)</f>
        <v>295809</v>
      </c>
      <c r="G105" s="34"/>
      <c r="H105" s="67"/>
      <c r="I105" s="47"/>
    </row>
    <row r="106" spans="1:9" s="5" customFormat="1" ht="25.5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s="5" customFormat="1" ht="25.5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s="5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5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5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5" customFormat="1" ht="25.5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s="5" customFormat="1" ht="25.5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s="5" customFormat="1" ht="25.5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s="5" customFormat="1" ht="25.5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s="5" customFormat="1" ht="25.5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s="5" customFormat="1" ht="25.5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s="5" customFormat="1" ht="25.5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s="5" customFormat="1" ht="25.5" hidden="1" customHeight="1" x14ac:dyDescent="0.25">
      <c r="A118" s="34"/>
      <c r="B118" s="19"/>
      <c r="C118" s="19"/>
      <c r="D118" s="52"/>
      <c r="E118" s="53" t="s">
        <v>205</v>
      </c>
      <c r="F118" s="54"/>
      <c r="G118" s="50"/>
      <c r="H118" s="38"/>
      <c r="I118" s="18"/>
    </row>
    <row r="119" spans="1:9" s="5" customFormat="1" ht="25.5" hidden="1" customHeight="1" x14ac:dyDescent="0.25">
      <c r="A119" s="34"/>
      <c r="B119" s="19"/>
      <c r="C119" s="19"/>
      <c r="D119" s="52"/>
      <c r="E119" s="53"/>
      <c r="F119" s="54"/>
      <c r="G119" s="50"/>
      <c r="H119" s="38"/>
      <c r="I119" s="18"/>
    </row>
    <row r="120" spans="1:9" s="5" customFormat="1" ht="25.5" hidden="1" customHeight="1" x14ac:dyDescent="0.25">
      <c r="A120" s="34"/>
      <c r="B120" s="19"/>
      <c r="C120" s="19"/>
      <c r="D120" s="56"/>
      <c r="E120" s="60"/>
      <c r="F120" s="61"/>
      <c r="G120" s="58"/>
      <c r="H120" s="38"/>
      <c r="I120" s="18"/>
    </row>
    <row r="121" spans="1:9" s="5" customFormat="1" ht="25.5" hidden="1" customHeight="1" x14ac:dyDescent="0.25">
      <c r="A121" s="34"/>
      <c r="B121" s="19"/>
      <c r="C121" s="19"/>
      <c r="D121" s="64"/>
      <c r="E121" s="53"/>
      <c r="F121" s="65"/>
      <c r="G121" s="57"/>
      <c r="H121" s="38"/>
      <c r="I121" s="18"/>
    </row>
    <row r="122" spans="1:9" s="5" customFormat="1" ht="25.5" hidden="1" customHeight="1" x14ac:dyDescent="0.25">
      <c r="A122" s="50"/>
      <c r="B122" s="51"/>
      <c r="C122" s="51"/>
      <c r="D122" s="64"/>
      <c r="E122" s="53"/>
      <c r="F122" s="65"/>
      <c r="G122" s="57"/>
      <c r="H122" s="55"/>
      <c r="I122" s="56"/>
    </row>
    <row r="123" spans="1:9" s="5" customFormat="1" ht="25.5" hidden="1" customHeight="1" x14ac:dyDescent="0.25">
      <c r="A123" s="58"/>
      <c r="B123" s="59"/>
      <c r="C123" s="59"/>
      <c r="D123" s="64"/>
      <c r="E123" s="53"/>
      <c r="F123" s="65"/>
      <c r="G123" s="57"/>
      <c r="H123" s="62"/>
      <c r="I123" s="56"/>
    </row>
    <row r="124" spans="1:9" s="5" customFormat="1" ht="25.5" hidden="1" customHeight="1" x14ac:dyDescent="0.25">
      <c r="A124" s="57"/>
      <c r="B124" s="63"/>
      <c r="C124" s="63"/>
      <c r="D124" s="64"/>
      <c r="E124" s="53"/>
      <c r="F124" s="65"/>
      <c r="G124" s="57"/>
      <c r="H124" s="66"/>
      <c r="I124" s="63"/>
    </row>
    <row r="125" spans="1:9" s="5" customFormat="1" ht="25.5" hidden="1" customHeight="1" x14ac:dyDescent="0.25">
      <c r="A125" s="57"/>
      <c r="B125" s="63"/>
      <c r="C125" s="63"/>
      <c r="D125" s="64"/>
      <c r="E125" s="53"/>
      <c r="F125" s="65"/>
      <c r="G125" s="57"/>
      <c r="H125" s="66"/>
      <c r="I125" s="63"/>
    </row>
    <row r="126" spans="1:9" s="5" customFormat="1" ht="25.5" hidden="1" customHeight="1" x14ac:dyDescent="0.25">
      <c r="A126" s="57"/>
      <c r="B126" s="63"/>
      <c r="C126" s="63"/>
      <c r="D126" s="64"/>
      <c r="E126" s="53"/>
      <c r="F126" s="65"/>
      <c r="G126" s="57"/>
      <c r="H126" s="66"/>
      <c r="I126" s="63"/>
    </row>
    <row r="127" spans="1:9" s="5" customFormat="1" ht="25.5" hidden="1" customHeight="1" x14ac:dyDescent="0.25">
      <c r="A127" s="57"/>
      <c r="B127" s="63"/>
      <c r="C127" s="63"/>
      <c r="D127" s="64"/>
      <c r="E127" s="53"/>
      <c r="F127" s="65"/>
      <c r="G127" s="57"/>
      <c r="H127" s="66"/>
      <c r="I127" s="63"/>
    </row>
    <row r="128" spans="1:9" s="5" customFormat="1" ht="25.5" hidden="1" customHeight="1" x14ac:dyDescent="0.25">
      <c r="A128" s="57"/>
      <c r="B128" s="63"/>
      <c r="C128" s="63"/>
      <c r="D128" s="64"/>
      <c r="E128" s="53"/>
      <c r="F128" s="65"/>
      <c r="G128" s="57"/>
      <c r="H128" s="66"/>
      <c r="I128" s="63"/>
    </row>
    <row r="129" spans="1:9" s="5" customFormat="1" ht="25.5" hidden="1" customHeight="1" x14ac:dyDescent="0.25">
      <c r="A129" s="57"/>
      <c r="B129" s="63"/>
      <c r="C129" s="63"/>
      <c r="D129" s="64"/>
      <c r="E129" s="53"/>
      <c r="F129" s="65"/>
      <c r="G129" s="57"/>
      <c r="H129" s="66"/>
      <c r="I129" s="63"/>
    </row>
    <row r="130" spans="1:9" s="5" customFormat="1" ht="25.5" hidden="1" customHeight="1" x14ac:dyDescent="0.25">
      <c r="A130" s="57"/>
      <c r="B130" s="63"/>
      <c r="C130" s="63"/>
      <c r="D130" s="64"/>
      <c r="E130" s="53"/>
      <c r="F130" s="65"/>
      <c r="G130" s="57"/>
      <c r="H130" s="66"/>
      <c r="I130" s="63"/>
    </row>
    <row r="131" spans="1:9" s="5" customFormat="1" ht="25.5" hidden="1" customHeight="1" x14ac:dyDescent="0.25">
      <c r="A131" s="57"/>
      <c r="B131" s="63"/>
      <c r="C131" s="63"/>
      <c r="D131" s="64"/>
      <c r="E131" s="53"/>
      <c r="F131" s="65"/>
      <c r="G131" s="57"/>
      <c r="H131" s="66"/>
      <c r="I131" s="63"/>
    </row>
    <row r="132" spans="1:9" s="5" customFormat="1" ht="25.5" hidden="1" customHeight="1" x14ac:dyDescent="0.25">
      <c r="A132" s="57"/>
      <c r="B132" s="63"/>
      <c r="C132" s="63"/>
      <c r="D132" s="64"/>
      <c r="E132" s="53"/>
      <c r="F132" s="65"/>
      <c r="G132" s="57"/>
      <c r="H132" s="66"/>
      <c r="I132" s="63"/>
    </row>
    <row r="133" spans="1:9" s="5" customFormat="1" ht="25.5" hidden="1" customHeight="1" x14ac:dyDescent="0.25">
      <c r="A133" s="57"/>
      <c r="B133" s="63"/>
      <c r="C133" s="63"/>
      <c r="D133" s="64"/>
      <c r="E133" s="53"/>
      <c r="F133" s="65"/>
      <c r="G133" s="57"/>
      <c r="H133" s="66"/>
      <c r="I133" s="63"/>
    </row>
    <row r="134" spans="1:9" s="5" customFormat="1" ht="25.5" hidden="1" customHeight="1" x14ac:dyDescent="0.25">
      <c r="A134" s="57"/>
      <c r="B134" s="63"/>
      <c r="C134" s="63"/>
      <c r="D134" s="64"/>
      <c r="E134" s="53"/>
      <c r="F134" s="65"/>
      <c r="G134" s="57"/>
      <c r="H134" s="66"/>
      <c r="I134" s="63"/>
    </row>
    <row r="135" spans="1:9" ht="0" hidden="1" customHeight="1" x14ac:dyDescent="0.25">
      <c r="A135" s="57"/>
      <c r="B135" s="63"/>
      <c r="C135" s="63"/>
      <c r="D135" s="64"/>
      <c r="E135" s="53"/>
      <c r="F135" s="65"/>
      <c r="G135" s="57"/>
      <c r="H135" s="66"/>
      <c r="I135" s="63"/>
    </row>
    <row r="136" spans="1:9" ht="0" hidden="1" customHeight="1" x14ac:dyDescent="0.25">
      <c r="A136" s="57"/>
      <c r="B136" s="63"/>
      <c r="C136" s="63"/>
      <c r="H136" s="66"/>
      <c r="I136" s="63"/>
    </row>
    <row r="137" spans="1:9" ht="0" hidden="1" customHeight="1" x14ac:dyDescent="0.25">
      <c r="A137" s="57"/>
      <c r="B137" s="63"/>
      <c r="C137" s="63"/>
      <c r="H137" s="66"/>
      <c r="I137" s="63"/>
    </row>
    <row r="138" spans="1:9" ht="0" hidden="1" customHeight="1" x14ac:dyDescent="0.25">
      <c r="A138" s="57"/>
      <c r="B138" s="63"/>
      <c r="C138" s="63"/>
      <c r="H138" s="66"/>
      <c r="I138" s="63"/>
    </row>
  </sheetData>
  <mergeCells count="1">
    <mergeCell ref="A1:I1"/>
  </mergeCells>
  <conditionalFormatting sqref="B3:B93 B95:B117">
    <cfRule type="duplicateValues" dxfId="50" priority="196"/>
  </conditionalFormatting>
  <conditionalFormatting sqref="B10:B19 B3:B7 B21:B22">
    <cfRule type="duplicateValues" dxfId="49" priority="9"/>
  </conditionalFormatting>
  <conditionalFormatting sqref="B85:B93 B95:B103">
    <cfRule type="duplicateValues" dxfId="48" priority="194"/>
  </conditionalFormatting>
  <conditionalFormatting sqref="B94">
    <cfRule type="duplicateValues" dxfId="47" priority="1"/>
    <cfRule type="duplicateValues" dxfId="46" priority="2"/>
    <cfRule type="duplicateValues" dxfId="45" priority="3"/>
  </conditionalFormatting>
  <conditionalFormatting sqref="C4">
    <cfRule type="duplicateValues" dxfId="44" priority="6"/>
  </conditionalFormatting>
  <conditionalFormatting sqref="C22">
    <cfRule type="duplicateValues" dxfId="43" priority="8"/>
  </conditionalFormatting>
  <conditionalFormatting sqref="C50">
    <cfRule type="duplicateValues" dxfId="42" priority="5"/>
  </conditionalFormatting>
  <conditionalFormatting sqref="F11">
    <cfRule type="duplicateValues" dxfId="41" priority="7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BE01-1FC6-4AC8-9322-B18AEB149FE6}">
  <dimension ref="A1:I109"/>
  <sheetViews>
    <sheetView topLeftCell="A55" zoomScale="75" zoomScaleNormal="75" workbookViewId="0">
      <selection activeCell="B29" sqref="B29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803</v>
      </c>
      <c r="B1" s="157"/>
      <c r="C1" s="157"/>
      <c r="D1" s="157"/>
      <c r="E1" s="157"/>
      <c r="F1" s="157"/>
      <c r="G1" s="157"/>
      <c r="H1" s="157"/>
      <c r="I1" s="157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ht="26.1" customHeight="1" x14ac:dyDescent="0.25">
      <c r="A3" s="9">
        <v>1</v>
      </c>
      <c r="B3" s="2" t="s">
        <v>823</v>
      </c>
      <c r="C3" s="2" t="s">
        <v>824</v>
      </c>
      <c r="D3" s="13" t="s">
        <v>8</v>
      </c>
      <c r="E3" s="10">
        <v>835767.94</v>
      </c>
      <c r="F3" s="11">
        <v>142945</v>
      </c>
      <c r="G3" s="9">
        <v>31</v>
      </c>
      <c r="H3" s="33">
        <v>45478</v>
      </c>
      <c r="I3" s="3" t="s">
        <v>11</v>
      </c>
    </row>
    <row r="4" spans="1:9" ht="26.1" customHeight="1" x14ac:dyDescent="0.25">
      <c r="A4" s="9">
        <v>2</v>
      </c>
      <c r="B4" s="2" t="s">
        <v>744</v>
      </c>
      <c r="C4" s="2" t="s">
        <v>745</v>
      </c>
      <c r="D4" s="13" t="s">
        <v>297</v>
      </c>
      <c r="E4" s="10">
        <v>372314.49</v>
      </c>
      <c r="F4" s="11">
        <v>66559</v>
      </c>
      <c r="G4" s="9">
        <v>32</v>
      </c>
      <c r="H4" s="33">
        <v>45457</v>
      </c>
      <c r="I4" s="3" t="s">
        <v>9</v>
      </c>
    </row>
    <row r="5" spans="1:9" ht="26.1" customHeight="1" x14ac:dyDescent="0.25">
      <c r="A5" s="9">
        <v>3</v>
      </c>
      <c r="B5" s="2" t="s">
        <v>825</v>
      </c>
      <c r="C5" s="2" t="s">
        <v>826</v>
      </c>
      <c r="D5" s="13" t="s">
        <v>8</v>
      </c>
      <c r="E5" s="10">
        <v>303717.11</v>
      </c>
      <c r="F5" s="11">
        <v>37565</v>
      </c>
      <c r="G5" s="9">
        <v>15</v>
      </c>
      <c r="H5" s="33">
        <v>45499</v>
      </c>
      <c r="I5" s="3" t="s">
        <v>9</v>
      </c>
    </row>
    <row r="6" spans="1:9" ht="26.1" customHeight="1" x14ac:dyDescent="0.25">
      <c r="A6" s="9">
        <v>4</v>
      </c>
      <c r="B6" s="2" t="s">
        <v>746</v>
      </c>
      <c r="C6" s="2" t="s">
        <v>747</v>
      </c>
      <c r="D6" s="13" t="s">
        <v>8</v>
      </c>
      <c r="E6" s="10">
        <v>128968.86</v>
      </c>
      <c r="F6" s="11">
        <v>18702</v>
      </c>
      <c r="G6" s="9">
        <v>17</v>
      </c>
      <c r="H6" s="33">
        <v>45471</v>
      </c>
      <c r="I6" s="3" t="s">
        <v>118</v>
      </c>
    </row>
    <row r="7" spans="1:9" ht="26.1" customHeight="1" x14ac:dyDescent="0.25">
      <c r="A7" s="9">
        <v>5</v>
      </c>
      <c r="B7" s="2" t="s">
        <v>804</v>
      </c>
      <c r="C7" s="2" t="s">
        <v>805</v>
      </c>
      <c r="D7" s="13" t="s">
        <v>8</v>
      </c>
      <c r="E7" s="10">
        <v>97845.759999999995</v>
      </c>
      <c r="F7" s="11">
        <v>14005</v>
      </c>
      <c r="G7" s="9">
        <v>16</v>
      </c>
      <c r="H7" s="33" t="s">
        <v>806</v>
      </c>
      <c r="I7" s="3" t="s">
        <v>48</v>
      </c>
    </row>
    <row r="8" spans="1:9" ht="25.5" customHeight="1" x14ac:dyDescent="0.25">
      <c r="A8" s="9">
        <v>6</v>
      </c>
      <c r="B8" s="2" t="s">
        <v>807</v>
      </c>
      <c r="C8" s="2" t="s">
        <v>808</v>
      </c>
      <c r="D8" s="13" t="s">
        <v>8</v>
      </c>
      <c r="E8" s="10">
        <v>66988.14</v>
      </c>
      <c r="F8" s="11">
        <v>9391</v>
      </c>
      <c r="G8" s="9">
        <v>14</v>
      </c>
      <c r="H8" s="33" t="s">
        <v>806</v>
      </c>
      <c r="I8" s="3" t="s">
        <v>881</v>
      </c>
    </row>
    <row r="9" spans="1:9" ht="26.1" customHeight="1" x14ac:dyDescent="0.25">
      <c r="A9" s="9">
        <v>7</v>
      </c>
      <c r="B9" s="2" t="s">
        <v>827</v>
      </c>
      <c r="C9" s="2" t="s">
        <v>828</v>
      </c>
      <c r="D9" s="13" t="s">
        <v>8</v>
      </c>
      <c r="E9" s="10">
        <v>45188.79</v>
      </c>
      <c r="F9" s="11">
        <v>6728</v>
      </c>
      <c r="G9" s="9">
        <v>17</v>
      </c>
      <c r="H9" s="33">
        <v>45478</v>
      </c>
      <c r="I9" s="3" t="s">
        <v>9</v>
      </c>
    </row>
    <row r="10" spans="1:9" ht="26.1" customHeight="1" x14ac:dyDescent="0.25">
      <c r="A10" s="9">
        <v>8</v>
      </c>
      <c r="B10" s="120" t="s">
        <v>665</v>
      </c>
      <c r="C10" s="2" t="s">
        <v>666</v>
      </c>
      <c r="D10" s="13" t="s">
        <v>8</v>
      </c>
      <c r="E10" s="10">
        <v>38751.74</v>
      </c>
      <c r="F10" s="11">
        <v>5797</v>
      </c>
      <c r="G10" s="9">
        <v>11</v>
      </c>
      <c r="H10" s="33">
        <v>45450</v>
      </c>
      <c r="I10" s="3" t="s">
        <v>394</v>
      </c>
    </row>
    <row r="11" spans="1:9" customFormat="1" ht="26.1" customHeight="1" x14ac:dyDescent="0.25">
      <c r="A11" s="9">
        <v>9</v>
      </c>
      <c r="B11" s="2" t="s">
        <v>809</v>
      </c>
      <c r="C11" s="2" t="s">
        <v>810</v>
      </c>
      <c r="D11" s="13" t="s">
        <v>8</v>
      </c>
      <c r="E11" s="10">
        <v>36575.81</v>
      </c>
      <c r="F11" s="11">
        <v>5988</v>
      </c>
      <c r="G11" s="9">
        <v>20</v>
      </c>
      <c r="H11" s="33">
        <v>45485</v>
      </c>
      <c r="I11" s="3" t="s">
        <v>394</v>
      </c>
    </row>
    <row r="12" spans="1:9" ht="26.1" customHeight="1" x14ac:dyDescent="0.25">
      <c r="A12" s="9">
        <v>10</v>
      </c>
      <c r="B12" s="2" t="s">
        <v>585</v>
      </c>
      <c r="C12" s="2" t="s">
        <v>586</v>
      </c>
      <c r="D12" s="13" t="s">
        <v>8</v>
      </c>
      <c r="E12" s="10">
        <v>34369.31</v>
      </c>
      <c r="F12" s="11">
        <v>6586</v>
      </c>
      <c r="G12" s="9">
        <v>14</v>
      </c>
      <c r="H12" s="33">
        <v>45436</v>
      </c>
      <c r="I12" s="3" t="s">
        <v>394</v>
      </c>
    </row>
    <row r="13" spans="1:9" ht="25.5" customHeight="1" x14ac:dyDescent="0.25">
      <c r="A13" s="9">
        <v>11</v>
      </c>
      <c r="B13" s="2" t="s">
        <v>843</v>
      </c>
      <c r="C13" s="2" t="s">
        <v>844</v>
      </c>
      <c r="D13" s="13" t="s">
        <v>8</v>
      </c>
      <c r="E13" s="10">
        <v>32333</v>
      </c>
      <c r="F13" s="11">
        <v>4730</v>
      </c>
      <c r="G13" s="9">
        <v>13</v>
      </c>
      <c r="H13" s="33">
        <v>45478</v>
      </c>
      <c r="I13" s="3" t="s">
        <v>19</v>
      </c>
    </row>
    <row r="14" spans="1:9" customFormat="1" ht="25.5" customHeight="1" x14ac:dyDescent="0.25">
      <c r="A14" s="9">
        <v>12</v>
      </c>
      <c r="B14" s="122" t="s">
        <v>829</v>
      </c>
      <c r="C14" s="122" t="s">
        <v>830</v>
      </c>
      <c r="D14" s="13" t="s">
        <v>8</v>
      </c>
      <c r="E14" s="10">
        <v>21772.82</v>
      </c>
      <c r="F14" s="11">
        <v>3364</v>
      </c>
      <c r="G14" s="9">
        <v>17</v>
      </c>
      <c r="H14" s="33">
        <v>45485</v>
      </c>
      <c r="I14" s="3" t="s">
        <v>11</v>
      </c>
    </row>
    <row r="15" spans="1:9" customFormat="1" ht="26.1" customHeight="1" x14ac:dyDescent="0.25">
      <c r="A15" s="9">
        <v>13</v>
      </c>
      <c r="B15" s="2" t="s">
        <v>815</v>
      </c>
      <c r="C15" s="2" t="s">
        <v>816</v>
      </c>
      <c r="D15" s="3" t="s">
        <v>817</v>
      </c>
      <c r="E15" s="10">
        <v>20855.62</v>
      </c>
      <c r="F15" s="11">
        <v>4024</v>
      </c>
      <c r="G15" s="9">
        <v>16</v>
      </c>
      <c r="H15" s="33">
        <v>45499</v>
      </c>
      <c r="I15" s="3" t="s">
        <v>15</v>
      </c>
    </row>
    <row r="16" spans="1:9" ht="25.5" customHeight="1" x14ac:dyDescent="0.25">
      <c r="A16" s="9">
        <v>14</v>
      </c>
      <c r="B16" s="122" t="s">
        <v>848</v>
      </c>
      <c r="C16" s="122" t="s">
        <v>849</v>
      </c>
      <c r="D16" s="13" t="s">
        <v>29</v>
      </c>
      <c r="E16" s="10">
        <v>10554</v>
      </c>
      <c r="F16" s="11">
        <v>2267</v>
      </c>
      <c r="G16" s="9">
        <v>14</v>
      </c>
      <c r="H16" s="33">
        <v>45492</v>
      </c>
      <c r="I16" s="3" t="s">
        <v>19</v>
      </c>
    </row>
    <row r="17" spans="1:9" ht="26.1" customHeight="1" x14ac:dyDescent="0.25">
      <c r="A17" s="9">
        <v>15</v>
      </c>
      <c r="B17" s="2" t="s">
        <v>755</v>
      </c>
      <c r="C17" s="2" t="s">
        <v>754</v>
      </c>
      <c r="D17" s="13" t="s">
        <v>24</v>
      </c>
      <c r="E17" s="10">
        <v>8560</v>
      </c>
      <c r="F17" s="11">
        <v>1426</v>
      </c>
      <c r="G17" s="9">
        <v>14</v>
      </c>
      <c r="H17" s="33">
        <v>45471</v>
      </c>
      <c r="I17" s="3" t="s">
        <v>19</v>
      </c>
    </row>
    <row r="18" spans="1:9" ht="25.5" customHeight="1" x14ac:dyDescent="0.25">
      <c r="A18" s="9">
        <v>16</v>
      </c>
      <c r="B18" s="2" t="s">
        <v>831</v>
      </c>
      <c r="C18" s="2" t="s">
        <v>832</v>
      </c>
      <c r="D18" s="13" t="s">
        <v>117</v>
      </c>
      <c r="E18" s="10">
        <v>8094.77</v>
      </c>
      <c r="F18" s="11">
        <v>1221</v>
      </c>
      <c r="G18" s="9">
        <v>12</v>
      </c>
      <c r="H18" s="33">
        <v>45485</v>
      </c>
      <c r="I18" s="3" t="s">
        <v>833</v>
      </c>
    </row>
    <row r="19" spans="1:9" ht="26.1" customHeight="1" x14ac:dyDescent="0.25">
      <c r="A19" s="9">
        <v>17</v>
      </c>
      <c r="B19" s="2" t="s">
        <v>760</v>
      </c>
      <c r="C19" s="2" t="s">
        <v>761</v>
      </c>
      <c r="D19" s="13" t="s">
        <v>8</v>
      </c>
      <c r="E19" s="10">
        <v>7704.98</v>
      </c>
      <c r="F19" s="11">
        <v>1221</v>
      </c>
      <c r="G19" s="9">
        <v>9</v>
      </c>
      <c r="H19" s="33">
        <v>45471</v>
      </c>
      <c r="I19" s="3" t="s">
        <v>467</v>
      </c>
    </row>
    <row r="20" spans="1:9" customFormat="1" ht="26.1" customHeight="1" x14ac:dyDescent="0.25">
      <c r="A20" s="9">
        <v>18</v>
      </c>
      <c r="B20" s="2" t="s">
        <v>850</v>
      </c>
      <c r="C20" s="2" t="s">
        <v>851</v>
      </c>
      <c r="D20" s="13" t="s">
        <v>21</v>
      </c>
      <c r="E20" s="10">
        <v>4412</v>
      </c>
      <c r="F20" s="11">
        <v>687</v>
      </c>
      <c r="G20" s="9">
        <v>12</v>
      </c>
      <c r="H20" s="33">
        <v>45499</v>
      </c>
      <c r="I20" s="3" t="s">
        <v>19</v>
      </c>
    </row>
    <row r="21" spans="1:9" ht="26.1" customHeight="1" x14ac:dyDescent="0.25">
      <c r="A21" s="9">
        <v>19</v>
      </c>
      <c r="B21" s="2" t="s">
        <v>758</v>
      </c>
      <c r="C21" s="2" t="s">
        <v>759</v>
      </c>
      <c r="D21" s="13" t="s">
        <v>21</v>
      </c>
      <c r="E21" s="10">
        <v>4253.1100000000006</v>
      </c>
      <c r="F21" s="11">
        <v>716</v>
      </c>
      <c r="G21" s="9">
        <v>8</v>
      </c>
      <c r="H21" s="33">
        <v>45471</v>
      </c>
      <c r="I21" s="3" t="s">
        <v>30</v>
      </c>
    </row>
    <row r="22" spans="1:9" ht="26.1" customHeight="1" x14ac:dyDescent="0.25">
      <c r="A22" s="9">
        <v>20</v>
      </c>
      <c r="B22" s="2" t="s">
        <v>685</v>
      </c>
      <c r="C22" s="2" t="s">
        <v>686</v>
      </c>
      <c r="D22" s="13" t="s">
        <v>8</v>
      </c>
      <c r="E22" s="10">
        <v>3714.18</v>
      </c>
      <c r="F22" s="11">
        <v>600</v>
      </c>
      <c r="G22" s="9">
        <v>5</v>
      </c>
      <c r="H22" s="33">
        <v>45464</v>
      </c>
      <c r="I22" s="3" t="s">
        <v>15</v>
      </c>
    </row>
    <row r="23" spans="1:9" ht="26.1" customHeight="1" x14ac:dyDescent="0.25">
      <c r="A23" s="9">
        <v>21</v>
      </c>
      <c r="B23" s="123" t="s">
        <v>818</v>
      </c>
      <c r="C23" s="122" t="s">
        <v>819</v>
      </c>
      <c r="D23" s="13" t="s">
        <v>117</v>
      </c>
      <c r="E23" s="10">
        <v>3511.4</v>
      </c>
      <c r="F23" s="11">
        <v>562</v>
      </c>
      <c r="G23" s="9">
        <v>5</v>
      </c>
      <c r="H23" s="33">
        <v>45492</v>
      </c>
      <c r="I23" s="3" t="s">
        <v>23</v>
      </c>
    </row>
    <row r="24" spans="1:9" ht="25.5" customHeight="1" x14ac:dyDescent="0.25">
      <c r="A24" s="9">
        <v>22</v>
      </c>
      <c r="B24" s="2" t="s">
        <v>126</v>
      </c>
      <c r="C24" s="2" t="s">
        <v>126</v>
      </c>
      <c r="D24" s="13" t="s">
        <v>127</v>
      </c>
      <c r="E24" s="10">
        <v>3034.2</v>
      </c>
      <c r="F24" s="11">
        <v>459</v>
      </c>
      <c r="G24" s="9">
        <v>4</v>
      </c>
      <c r="H24" s="33">
        <v>45191</v>
      </c>
      <c r="I24" s="3" t="s">
        <v>16</v>
      </c>
    </row>
    <row r="25" spans="1:9" ht="26.1" customHeight="1" x14ac:dyDescent="0.25">
      <c r="A25" s="9">
        <v>23</v>
      </c>
      <c r="B25" s="2" t="s">
        <v>669</v>
      </c>
      <c r="C25" s="2" t="s">
        <v>670</v>
      </c>
      <c r="D25" s="13" t="s">
        <v>18</v>
      </c>
      <c r="E25" s="10">
        <v>2848.71</v>
      </c>
      <c r="F25" s="11">
        <v>496</v>
      </c>
      <c r="G25" s="9">
        <v>17</v>
      </c>
      <c r="H25" s="33">
        <v>45471</v>
      </c>
      <c r="I25" s="3" t="s">
        <v>14</v>
      </c>
    </row>
    <row r="26" spans="1:9" ht="26.1" customHeight="1" x14ac:dyDescent="0.25">
      <c r="A26" s="9">
        <v>24</v>
      </c>
      <c r="B26" s="2" t="s">
        <v>441</v>
      </c>
      <c r="C26" s="2" t="s">
        <v>422</v>
      </c>
      <c r="D26" s="13" t="s">
        <v>455</v>
      </c>
      <c r="E26" s="10">
        <v>1824.2799999999916</v>
      </c>
      <c r="F26" s="11">
        <v>289</v>
      </c>
      <c r="G26" s="9">
        <v>2</v>
      </c>
      <c r="H26" s="33">
        <v>45379</v>
      </c>
      <c r="I26" s="3" t="s">
        <v>16</v>
      </c>
    </row>
    <row r="27" spans="1:9" ht="25.5" customHeight="1" x14ac:dyDescent="0.25">
      <c r="A27" s="9">
        <v>25</v>
      </c>
      <c r="B27" s="2" t="s">
        <v>668</v>
      </c>
      <c r="C27" s="2" t="s">
        <v>667</v>
      </c>
      <c r="D27" s="13" t="s">
        <v>8</v>
      </c>
      <c r="E27" s="10">
        <v>1625.83</v>
      </c>
      <c r="F27" s="11">
        <v>274</v>
      </c>
      <c r="G27" s="9">
        <v>7</v>
      </c>
      <c r="H27" s="33">
        <v>45450</v>
      </c>
      <c r="I27" s="3" t="s">
        <v>13</v>
      </c>
    </row>
    <row r="28" spans="1:9" s="5" customFormat="1" ht="26.1" customHeight="1" x14ac:dyDescent="0.25">
      <c r="A28" s="9">
        <v>26</v>
      </c>
      <c r="B28" s="2" t="s">
        <v>845</v>
      </c>
      <c r="C28" s="2" t="s">
        <v>846</v>
      </c>
      <c r="D28" s="13" t="s">
        <v>847</v>
      </c>
      <c r="E28" s="10">
        <v>1584</v>
      </c>
      <c r="F28" s="11">
        <v>291</v>
      </c>
      <c r="G28" s="9">
        <v>9</v>
      </c>
      <c r="H28" s="33">
        <v>45485</v>
      </c>
      <c r="I28" s="3" t="s">
        <v>19</v>
      </c>
    </row>
    <row r="29" spans="1:9" s="5" customFormat="1" ht="26.1" customHeight="1" x14ac:dyDescent="0.25">
      <c r="A29" s="9">
        <v>27</v>
      </c>
      <c r="B29" s="2" t="s">
        <v>857</v>
      </c>
      <c r="C29" s="2" t="s">
        <v>857</v>
      </c>
      <c r="D29" s="13" t="s">
        <v>10</v>
      </c>
      <c r="E29" s="10">
        <v>1281.5300000000002</v>
      </c>
      <c r="F29" s="11">
        <v>560</v>
      </c>
      <c r="G29" s="9">
        <v>10</v>
      </c>
      <c r="H29" s="33" t="s">
        <v>322</v>
      </c>
      <c r="I29" s="3" t="s">
        <v>340</v>
      </c>
    </row>
    <row r="30" spans="1:9" s="5" customFormat="1" ht="26.1" customHeight="1" x14ac:dyDescent="0.25">
      <c r="A30" s="9">
        <v>28</v>
      </c>
      <c r="B30" s="2" t="s">
        <v>523</v>
      </c>
      <c r="C30" s="2" t="s">
        <v>523</v>
      </c>
      <c r="D30" s="13" t="s">
        <v>524</v>
      </c>
      <c r="E30" s="10">
        <v>1272</v>
      </c>
      <c r="F30" s="11">
        <v>148</v>
      </c>
      <c r="G30" s="9">
        <v>2</v>
      </c>
      <c r="H30" s="33">
        <v>45394</v>
      </c>
      <c r="I30" s="3" t="s">
        <v>11</v>
      </c>
    </row>
    <row r="31" spans="1:9" s="5" customFormat="1" ht="26.1" customHeight="1" x14ac:dyDescent="0.25">
      <c r="A31" s="9">
        <v>29</v>
      </c>
      <c r="B31" s="2" t="s">
        <v>443</v>
      </c>
      <c r="C31" s="2" t="s">
        <v>424</v>
      </c>
      <c r="D31" s="13" t="s">
        <v>456</v>
      </c>
      <c r="E31" s="10">
        <v>1240</v>
      </c>
      <c r="F31" s="11">
        <v>199</v>
      </c>
      <c r="G31" s="9">
        <v>1</v>
      </c>
      <c r="H31" s="33">
        <v>45379</v>
      </c>
      <c r="I31" s="42" t="s">
        <v>16</v>
      </c>
    </row>
    <row r="32" spans="1:9" s="5" customFormat="1" ht="25.5" customHeight="1" x14ac:dyDescent="0.25">
      <c r="A32" s="9">
        <v>30</v>
      </c>
      <c r="B32" s="2" t="s">
        <v>200</v>
      </c>
      <c r="C32" s="2" t="s">
        <v>201</v>
      </c>
      <c r="D32" s="13" t="s">
        <v>8</v>
      </c>
      <c r="E32" s="10">
        <v>1234</v>
      </c>
      <c r="F32" s="11">
        <v>203</v>
      </c>
      <c r="G32" s="9">
        <v>2</v>
      </c>
      <c r="H32" s="33">
        <v>45275</v>
      </c>
      <c r="I32" s="3" t="s">
        <v>16</v>
      </c>
    </row>
    <row r="33" spans="1:9" s="5" customFormat="1" ht="25.5" customHeight="1" x14ac:dyDescent="0.25">
      <c r="A33" s="9">
        <v>31</v>
      </c>
      <c r="B33" s="2" t="s">
        <v>198</v>
      </c>
      <c r="C33" s="2" t="s">
        <v>198</v>
      </c>
      <c r="D33" s="13" t="s">
        <v>199</v>
      </c>
      <c r="E33" s="10">
        <v>1196</v>
      </c>
      <c r="F33" s="11">
        <v>175</v>
      </c>
      <c r="G33" s="9">
        <v>1</v>
      </c>
      <c r="H33" s="33">
        <v>45303</v>
      </c>
      <c r="I33" s="3" t="s">
        <v>16</v>
      </c>
    </row>
    <row r="34" spans="1:9" s="5" customFormat="1" ht="25.5" customHeight="1" x14ac:dyDescent="0.25">
      <c r="A34" s="9">
        <v>32</v>
      </c>
      <c r="B34" s="2" t="s">
        <v>855</v>
      </c>
      <c r="C34" s="2" t="s">
        <v>856</v>
      </c>
      <c r="D34" s="13" t="s">
        <v>18</v>
      </c>
      <c r="E34" s="10">
        <v>1158.4999999999991</v>
      </c>
      <c r="F34" s="11">
        <v>255</v>
      </c>
      <c r="G34" s="9">
        <v>1</v>
      </c>
      <c r="H34" s="33">
        <v>45422</v>
      </c>
      <c r="I34" s="3" t="s">
        <v>50</v>
      </c>
    </row>
    <row r="35" spans="1:9" s="5" customFormat="1" ht="25.5" customHeight="1" x14ac:dyDescent="0.25">
      <c r="A35" s="9">
        <v>33</v>
      </c>
      <c r="B35" s="2" t="s">
        <v>811</v>
      </c>
      <c r="C35" s="2" t="s">
        <v>812</v>
      </c>
      <c r="D35" s="13" t="s">
        <v>8</v>
      </c>
      <c r="E35" s="10">
        <v>1036.0999999999999</v>
      </c>
      <c r="F35" s="11">
        <v>192</v>
      </c>
      <c r="G35" s="9">
        <v>8</v>
      </c>
      <c r="H35" s="33" t="s">
        <v>322</v>
      </c>
      <c r="I35" s="3" t="s">
        <v>394</v>
      </c>
    </row>
    <row r="36" spans="1:9" s="5" customFormat="1" ht="25.5" customHeight="1" x14ac:dyDescent="0.25">
      <c r="A36" s="9">
        <v>34</v>
      </c>
      <c r="B36" s="2" t="s">
        <v>638</v>
      </c>
      <c r="C36" s="2" t="s">
        <v>638</v>
      </c>
      <c r="D36" s="13" t="s">
        <v>8</v>
      </c>
      <c r="E36" s="10">
        <v>958.54</v>
      </c>
      <c r="F36" s="11">
        <v>150</v>
      </c>
      <c r="G36" s="9">
        <v>2</v>
      </c>
      <c r="H36" s="33">
        <v>45443</v>
      </c>
      <c r="I36" s="3" t="s">
        <v>467</v>
      </c>
    </row>
    <row r="37" spans="1:9" s="5" customFormat="1" ht="25.5" customHeight="1" x14ac:dyDescent="0.25">
      <c r="A37" s="9">
        <v>35</v>
      </c>
      <c r="B37" s="2" t="s">
        <v>145</v>
      </c>
      <c r="C37" s="2" t="s">
        <v>146</v>
      </c>
      <c r="D37" s="13" t="s">
        <v>147</v>
      </c>
      <c r="E37" s="10">
        <v>842</v>
      </c>
      <c r="F37" s="11">
        <v>126</v>
      </c>
      <c r="G37" s="9">
        <v>2</v>
      </c>
      <c r="H37" s="33">
        <v>45254</v>
      </c>
      <c r="I37" s="3" t="s">
        <v>16</v>
      </c>
    </row>
    <row r="38" spans="1:9" s="5" customFormat="1" ht="25.5" customHeight="1" x14ac:dyDescent="0.25">
      <c r="A38" s="9">
        <v>36</v>
      </c>
      <c r="B38" s="2" t="s">
        <v>604</v>
      </c>
      <c r="C38" s="2" t="s">
        <v>605</v>
      </c>
      <c r="D38" s="13" t="s">
        <v>599</v>
      </c>
      <c r="E38" s="10">
        <v>731</v>
      </c>
      <c r="F38" s="11">
        <v>106</v>
      </c>
      <c r="G38" s="9">
        <v>3</v>
      </c>
      <c r="H38" s="33">
        <v>45450</v>
      </c>
      <c r="I38" s="3" t="s">
        <v>15</v>
      </c>
    </row>
    <row r="39" spans="1:9" s="5" customFormat="1" ht="25.5" customHeight="1" x14ac:dyDescent="0.25">
      <c r="A39" s="9">
        <v>37</v>
      </c>
      <c r="B39" s="2" t="s">
        <v>295</v>
      </c>
      <c r="C39" s="2" t="s">
        <v>296</v>
      </c>
      <c r="D39" s="13" t="s">
        <v>297</v>
      </c>
      <c r="E39" s="10">
        <v>688.5</v>
      </c>
      <c r="F39" s="11">
        <v>313</v>
      </c>
      <c r="G39" s="9">
        <v>4</v>
      </c>
      <c r="H39" s="33">
        <v>44916</v>
      </c>
      <c r="I39" s="3" t="s">
        <v>11</v>
      </c>
    </row>
    <row r="40" spans="1:9" s="5" customFormat="1" ht="25.5" customHeight="1" x14ac:dyDescent="0.25">
      <c r="A40" s="9">
        <v>38</v>
      </c>
      <c r="B40" s="2" t="s">
        <v>442</v>
      </c>
      <c r="C40" s="2" t="s">
        <v>423</v>
      </c>
      <c r="D40" s="13" t="s">
        <v>21</v>
      </c>
      <c r="E40" s="10">
        <v>656</v>
      </c>
      <c r="F40" s="11">
        <v>110</v>
      </c>
      <c r="G40" s="9">
        <v>2</v>
      </c>
      <c r="H40" s="33">
        <v>45379</v>
      </c>
      <c r="I40" s="3" t="s">
        <v>16</v>
      </c>
    </row>
    <row r="41" spans="1:9" s="5" customFormat="1" ht="25.5" customHeight="1" x14ac:dyDescent="0.25">
      <c r="A41" s="9">
        <v>39</v>
      </c>
      <c r="B41" s="2" t="s">
        <v>813</v>
      </c>
      <c r="C41" s="2" t="s">
        <v>814</v>
      </c>
      <c r="D41" s="13" t="s">
        <v>8</v>
      </c>
      <c r="E41" s="10">
        <v>655.5</v>
      </c>
      <c r="F41" s="11">
        <v>97</v>
      </c>
      <c r="G41" s="9">
        <v>1</v>
      </c>
      <c r="H41" s="33">
        <v>44953</v>
      </c>
      <c r="I41" s="3" t="s">
        <v>14</v>
      </c>
    </row>
    <row r="42" spans="1:9" s="5" customFormat="1" ht="25.5" customHeight="1" x14ac:dyDescent="0.25">
      <c r="A42" s="9">
        <v>40</v>
      </c>
      <c r="B42" s="2" t="s">
        <v>676</v>
      </c>
      <c r="C42" s="2" t="s">
        <v>677</v>
      </c>
      <c r="D42" s="13" t="s">
        <v>678</v>
      </c>
      <c r="E42" s="10">
        <v>653</v>
      </c>
      <c r="F42" s="11">
        <v>283</v>
      </c>
      <c r="G42" s="9">
        <v>4</v>
      </c>
      <c r="H42" s="33">
        <v>44925</v>
      </c>
      <c r="I42" s="3" t="s">
        <v>15</v>
      </c>
    </row>
    <row r="43" spans="1:9" s="5" customFormat="1" ht="25.5" customHeight="1" x14ac:dyDescent="0.25">
      <c r="A43" s="9">
        <v>41</v>
      </c>
      <c r="B43" s="2" t="s">
        <v>592</v>
      </c>
      <c r="C43" s="2" t="s">
        <v>591</v>
      </c>
      <c r="D43" s="13" t="s">
        <v>593</v>
      </c>
      <c r="E43" s="10">
        <v>639.48</v>
      </c>
      <c r="F43" s="11">
        <v>106</v>
      </c>
      <c r="G43" s="9">
        <v>2</v>
      </c>
      <c r="H43" s="33">
        <v>45436</v>
      </c>
      <c r="I43" s="3" t="s">
        <v>13</v>
      </c>
    </row>
    <row r="44" spans="1:9" s="5" customFormat="1" ht="25.5" customHeight="1" x14ac:dyDescent="0.25">
      <c r="A44" s="9">
        <v>42</v>
      </c>
      <c r="B44" s="2" t="s">
        <v>634</v>
      </c>
      <c r="C44" s="2" t="s">
        <v>635</v>
      </c>
      <c r="D44" s="13" t="s">
        <v>636</v>
      </c>
      <c r="E44" s="10">
        <v>581.6</v>
      </c>
      <c r="F44" s="11">
        <v>87</v>
      </c>
      <c r="G44" s="9">
        <v>2</v>
      </c>
      <c r="H44" s="33">
        <v>45443</v>
      </c>
      <c r="I44" s="3" t="s">
        <v>637</v>
      </c>
    </row>
    <row r="45" spans="1:9" s="5" customFormat="1" ht="25.5" customHeight="1" x14ac:dyDescent="0.25">
      <c r="A45" s="9">
        <v>43</v>
      </c>
      <c r="B45" s="2" t="s">
        <v>834</v>
      </c>
      <c r="C45" s="2" t="s">
        <v>835</v>
      </c>
      <c r="D45" s="13" t="s">
        <v>8</v>
      </c>
      <c r="E45" s="10">
        <v>556</v>
      </c>
      <c r="F45" s="11">
        <v>247</v>
      </c>
      <c r="G45" s="9">
        <v>4</v>
      </c>
      <c r="H45" s="33">
        <v>45212</v>
      </c>
      <c r="I45" s="3" t="s">
        <v>11</v>
      </c>
    </row>
    <row r="46" spans="1:9" s="5" customFormat="1" ht="25.5" customHeight="1" x14ac:dyDescent="0.25">
      <c r="A46" s="9">
        <v>44</v>
      </c>
      <c r="B46" s="2" t="s">
        <v>129</v>
      </c>
      <c r="C46" s="2" t="s">
        <v>475</v>
      </c>
      <c r="D46" s="13" t="s">
        <v>49</v>
      </c>
      <c r="E46" s="10">
        <v>550</v>
      </c>
      <c r="F46" s="11">
        <v>222</v>
      </c>
      <c r="G46" s="9">
        <v>4</v>
      </c>
      <c r="H46" s="33">
        <v>45226</v>
      </c>
      <c r="I46" s="3" t="s">
        <v>118</v>
      </c>
    </row>
    <row r="47" spans="1:9" s="5" customFormat="1" ht="25.5" customHeight="1" x14ac:dyDescent="0.25">
      <c r="A47" s="9">
        <v>45</v>
      </c>
      <c r="B47" s="2" t="s">
        <v>671</v>
      </c>
      <c r="C47" s="2" t="s">
        <v>672</v>
      </c>
      <c r="D47" s="13" t="s">
        <v>21</v>
      </c>
      <c r="E47" s="10">
        <v>545</v>
      </c>
      <c r="F47" s="11">
        <v>236</v>
      </c>
      <c r="G47" s="9">
        <v>4</v>
      </c>
      <c r="H47" s="33">
        <v>45184</v>
      </c>
      <c r="I47" s="3" t="s">
        <v>14</v>
      </c>
    </row>
    <row r="48" spans="1:9" s="5" customFormat="1" ht="25.5" customHeight="1" x14ac:dyDescent="0.25">
      <c r="A48" s="9">
        <v>46</v>
      </c>
      <c r="B48" s="2" t="s">
        <v>836</v>
      </c>
      <c r="C48" s="2" t="s">
        <v>837</v>
      </c>
      <c r="D48" s="13" t="s">
        <v>8</v>
      </c>
      <c r="E48" s="10">
        <v>529.5</v>
      </c>
      <c r="F48" s="11">
        <v>228</v>
      </c>
      <c r="G48" s="9">
        <v>4</v>
      </c>
      <c r="H48" s="33">
        <v>44743</v>
      </c>
      <c r="I48" s="3" t="s">
        <v>11</v>
      </c>
    </row>
    <row r="49" spans="1:9" s="5" customFormat="1" ht="25.5" customHeight="1" x14ac:dyDescent="0.25">
      <c r="A49" s="9">
        <v>47</v>
      </c>
      <c r="B49" s="2" t="s">
        <v>564</v>
      </c>
      <c r="C49" s="2" t="s">
        <v>565</v>
      </c>
      <c r="D49" s="13" t="s">
        <v>21</v>
      </c>
      <c r="E49" s="10">
        <v>525</v>
      </c>
      <c r="F49" s="11">
        <v>87</v>
      </c>
      <c r="G49" s="9">
        <v>1</v>
      </c>
      <c r="H49" s="33">
        <v>45408</v>
      </c>
      <c r="I49" s="43" t="s">
        <v>30</v>
      </c>
    </row>
    <row r="50" spans="1:9" s="5" customFormat="1" ht="25.5" customHeight="1" x14ac:dyDescent="0.25">
      <c r="A50" s="9">
        <v>48</v>
      </c>
      <c r="B50" s="2" t="s">
        <v>447</v>
      </c>
      <c r="C50" s="2" t="s">
        <v>459</v>
      </c>
      <c r="D50" s="13" t="s">
        <v>21</v>
      </c>
      <c r="E50" s="10">
        <v>504.5</v>
      </c>
      <c r="F50" s="11">
        <v>46</v>
      </c>
      <c r="G50" s="9">
        <v>1</v>
      </c>
      <c r="H50" s="33">
        <v>45379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838</v>
      </c>
      <c r="C51" s="2" t="s">
        <v>839</v>
      </c>
      <c r="D51" s="13" t="s">
        <v>8</v>
      </c>
      <c r="E51" s="10">
        <v>492.5</v>
      </c>
      <c r="F51" s="11">
        <v>210</v>
      </c>
      <c r="G51" s="9">
        <v>4</v>
      </c>
      <c r="H51" s="33">
        <v>44638</v>
      </c>
      <c r="I51" s="3" t="s">
        <v>11</v>
      </c>
    </row>
    <row r="52" spans="1:9" s="5" customFormat="1" ht="25.5" customHeight="1" x14ac:dyDescent="0.25">
      <c r="A52" s="9">
        <v>50</v>
      </c>
      <c r="B52" s="2" t="s">
        <v>615</v>
      </c>
      <c r="C52" s="2" t="s">
        <v>616</v>
      </c>
      <c r="D52" s="13" t="s">
        <v>8</v>
      </c>
      <c r="E52" s="10">
        <v>448.37</v>
      </c>
      <c r="F52" s="11">
        <v>98</v>
      </c>
      <c r="G52" s="9">
        <v>3</v>
      </c>
      <c r="H52" s="33">
        <v>45429</v>
      </c>
      <c r="I52" s="3" t="s">
        <v>118</v>
      </c>
    </row>
    <row r="53" spans="1:9" s="5" customFormat="1" ht="25.5" customHeight="1" x14ac:dyDescent="0.25">
      <c r="A53" s="9">
        <v>51</v>
      </c>
      <c r="B53" s="2" t="s">
        <v>264</v>
      </c>
      <c r="C53" s="2" t="s">
        <v>265</v>
      </c>
      <c r="D53" s="13" t="s">
        <v>266</v>
      </c>
      <c r="E53" s="10">
        <v>415.5</v>
      </c>
      <c r="F53" s="11">
        <v>173</v>
      </c>
      <c r="G53" s="9">
        <v>4</v>
      </c>
      <c r="H53" s="33">
        <v>45331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140</v>
      </c>
      <c r="C54" s="2" t="s">
        <v>438</v>
      </c>
      <c r="D54" s="13" t="s">
        <v>21</v>
      </c>
      <c r="E54" s="10">
        <v>380</v>
      </c>
      <c r="F54" s="11">
        <v>168</v>
      </c>
      <c r="G54" s="9">
        <v>4</v>
      </c>
      <c r="H54" s="33">
        <v>45240</v>
      </c>
      <c r="I54" s="3" t="s">
        <v>14</v>
      </c>
    </row>
    <row r="55" spans="1:9" s="5" customFormat="1" ht="25.5" customHeight="1" x14ac:dyDescent="0.25">
      <c r="A55" s="9">
        <v>53</v>
      </c>
      <c r="B55" s="2" t="s">
        <v>840</v>
      </c>
      <c r="C55" s="2" t="s">
        <v>841</v>
      </c>
      <c r="D55" s="13" t="s">
        <v>842</v>
      </c>
      <c r="E55" s="10">
        <v>367.5</v>
      </c>
      <c r="F55" s="11">
        <v>156</v>
      </c>
      <c r="G55" s="9">
        <v>4</v>
      </c>
      <c r="H55" s="33">
        <v>44652</v>
      </c>
      <c r="I55" s="3" t="s">
        <v>118</v>
      </c>
    </row>
    <row r="56" spans="1:9" s="5" customFormat="1" ht="25.5" customHeight="1" x14ac:dyDescent="0.25">
      <c r="A56" s="9">
        <v>54</v>
      </c>
      <c r="B56" s="2" t="s">
        <v>449</v>
      </c>
      <c r="C56" s="2" t="s">
        <v>430</v>
      </c>
      <c r="D56" s="13" t="s">
        <v>24</v>
      </c>
      <c r="E56" s="10">
        <v>346</v>
      </c>
      <c r="F56" s="11">
        <v>52</v>
      </c>
      <c r="G56" s="9">
        <v>1</v>
      </c>
      <c r="H56" s="33">
        <v>45379</v>
      </c>
      <c r="I56" s="3" t="s">
        <v>16</v>
      </c>
    </row>
    <row r="57" spans="1:9" s="5" customFormat="1" ht="25.5" customHeight="1" x14ac:dyDescent="0.25">
      <c r="A57" s="9">
        <v>55</v>
      </c>
      <c r="B57" s="2" t="s">
        <v>440</v>
      </c>
      <c r="C57" s="2" t="s">
        <v>435</v>
      </c>
      <c r="D57" s="13" t="s">
        <v>454</v>
      </c>
      <c r="E57" s="10">
        <v>331.6</v>
      </c>
      <c r="F57" s="11">
        <v>53</v>
      </c>
      <c r="G57" s="9">
        <v>3</v>
      </c>
      <c r="H57" s="33">
        <v>45379</v>
      </c>
      <c r="I57" s="3" t="s">
        <v>16</v>
      </c>
    </row>
    <row r="58" spans="1:9" s="5" customFormat="1" ht="25.5" customHeight="1" x14ac:dyDescent="0.25">
      <c r="A58" s="9">
        <v>56</v>
      </c>
      <c r="B58" s="2" t="s">
        <v>286</v>
      </c>
      <c r="C58" s="2" t="s">
        <v>287</v>
      </c>
      <c r="D58" s="13" t="s">
        <v>288</v>
      </c>
      <c r="E58" s="10">
        <v>316.5</v>
      </c>
      <c r="F58" s="11">
        <v>47</v>
      </c>
      <c r="G58" s="9">
        <v>1</v>
      </c>
      <c r="H58" s="33">
        <v>45331</v>
      </c>
      <c r="I58" s="3" t="s">
        <v>236</v>
      </c>
    </row>
    <row r="59" spans="1:9" s="5" customFormat="1" ht="25.5" customHeight="1" x14ac:dyDescent="0.25">
      <c r="A59" s="9">
        <v>57</v>
      </c>
      <c r="B59" s="2" t="s">
        <v>613</v>
      </c>
      <c r="C59" s="2" t="s">
        <v>614</v>
      </c>
      <c r="D59" s="13" t="s">
        <v>8</v>
      </c>
      <c r="E59" s="10">
        <v>307</v>
      </c>
      <c r="F59" s="11">
        <v>48</v>
      </c>
      <c r="G59" s="9">
        <v>2</v>
      </c>
      <c r="H59" s="33">
        <v>45422</v>
      </c>
      <c r="I59" s="3" t="s">
        <v>9</v>
      </c>
    </row>
    <row r="60" spans="1:9" s="5" customFormat="1" ht="25.5" customHeight="1" x14ac:dyDescent="0.25">
      <c r="A60" s="9">
        <v>58</v>
      </c>
      <c r="B60" s="2" t="s">
        <v>690</v>
      </c>
      <c r="C60" s="2" t="s">
        <v>691</v>
      </c>
      <c r="D60" s="13" t="s">
        <v>21</v>
      </c>
      <c r="E60" s="10">
        <v>248.6</v>
      </c>
      <c r="F60" s="11">
        <v>43</v>
      </c>
      <c r="G60" s="9">
        <v>4</v>
      </c>
      <c r="H60" s="33">
        <v>45457</v>
      </c>
      <c r="I60" s="3" t="s">
        <v>23</v>
      </c>
    </row>
    <row r="61" spans="1:9" s="5" customFormat="1" ht="25.5" customHeight="1" x14ac:dyDescent="0.25">
      <c r="A61" s="9">
        <v>59</v>
      </c>
      <c r="B61" s="44" t="s">
        <v>606</v>
      </c>
      <c r="C61" s="44" t="s">
        <v>607</v>
      </c>
      <c r="D61" s="45" t="s">
        <v>608</v>
      </c>
      <c r="E61" s="10">
        <v>153</v>
      </c>
      <c r="F61" s="11">
        <v>52</v>
      </c>
      <c r="G61" s="46">
        <v>6</v>
      </c>
      <c r="H61" s="72">
        <v>45443</v>
      </c>
      <c r="I61" s="42" t="s">
        <v>285</v>
      </c>
    </row>
    <row r="62" spans="1:9" s="5" customFormat="1" ht="25.5" customHeight="1" x14ac:dyDescent="0.25">
      <c r="A62" s="9">
        <v>60</v>
      </c>
      <c r="B62" s="2" t="s">
        <v>229</v>
      </c>
      <c r="C62" s="2" t="s">
        <v>218</v>
      </c>
      <c r="D62" s="13" t="s">
        <v>51</v>
      </c>
      <c r="E62" s="10">
        <v>150</v>
      </c>
      <c r="F62" s="11">
        <v>80</v>
      </c>
      <c r="G62" s="9">
        <v>1</v>
      </c>
      <c r="H62" s="33">
        <v>45296</v>
      </c>
      <c r="I62" s="3" t="s">
        <v>23</v>
      </c>
    </row>
    <row r="63" spans="1:9" s="5" customFormat="1" ht="25.5" customHeight="1" x14ac:dyDescent="0.25">
      <c r="A63" s="9">
        <v>61</v>
      </c>
      <c r="B63" s="2" t="s">
        <v>412</v>
      </c>
      <c r="C63" s="16" t="s">
        <v>413</v>
      </c>
      <c r="D63" s="13" t="s">
        <v>414</v>
      </c>
      <c r="E63" s="10">
        <v>85</v>
      </c>
      <c r="F63" s="11">
        <v>17</v>
      </c>
      <c r="G63" s="9">
        <v>1</v>
      </c>
      <c r="H63" s="33">
        <v>45380</v>
      </c>
      <c r="I63" s="3" t="s">
        <v>15</v>
      </c>
    </row>
    <row r="64" spans="1:9" s="5" customFormat="1" ht="25.5" customHeight="1" x14ac:dyDescent="0.25">
      <c r="A64" s="9">
        <v>62</v>
      </c>
      <c r="B64" s="2" t="s">
        <v>225</v>
      </c>
      <c r="C64" s="2" t="s">
        <v>215</v>
      </c>
      <c r="D64" s="13" t="s">
        <v>238</v>
      </c>
      <c r="E64" s="10">
        <v>80</v>
      </c>
      <c r="F64" s="11">
        <v>16</v>
      </c>
      <c r="G64" s="9">
        <v>1</v>
      </c>
      <c r="H64" s="33">
        <v>45296</v>
      </c>
      <c r="I64" s="3" t="s">
        <v>48</v>
      </c>
    </row>
    <row r="65" spans="1:9" s="5" customFormat="1" ht="25.5" customHeight="1" x14ac:dyDescent="0.25">
      <c r="A65" s="9">
        <v>63</v>
      </c>
      <c r="B65" s="2" t="s">
        <v>588</v>
      </c>
      <c r="C65" s="16" t="s">
        <v>587</v>
      </c>
      <c r="D65" s="13" t="s">
        <v>8</v>
      </c>
      <c r="E65" s="10">
        <v>60.4</v>
      </c>
      <c r="F65" s="11">
        <v>8</v>
      </c>
      <c r="G65" s="9">
        <v>1</v>
      </c>
      <c r="H65" s="33">
        <v>45415</v>
      </c>
      <c r="I65" s="3" t="s">
        <v>13</v>
      </c>
    </row>
    <row r="66" spans="1:9" s="5" customFormat="1" ht="25.5" customHeight="1" x14ac:dyDescent="0.25">
      <c r="A66" s="9">
        <v>64</v>
      </c>
      <c r="B66" s="2" t="s">
        <v>233</v>
      </c>
      <c r="C66" s="2" t="s">
        <v>221</v>
      </c>
      <c r="D66" s="13" t="s">
        <v>29</v>
      </c>
      <c r="E66" s="10">
        <v>50</v>
      </c>
      <c r="F66" s="11">
        <v>10</v>
      </c>
      <c r="G66" s="9">
        <v>1</v>
      </c>
      <c r="H66" s="33">
        <v>45317</v>
      </c>
      <c r="I66" s="3" t="s">
        <v>236</v>
      </c>
    </row>
    <row r="67" spans="1:9" s="5" customFormat="1" ht="25.5" customHeight="1" x14ac:dyDescent="0.25">
      <c r="A67" s="9">
        <v>65</v>
      </c>
      <c r="B67" s="2" t="s">
        <v>692</v>
      </c>
      <c r="C67" s="2" t="s">
        <v>693</v>
      </c>
      <c r="D67" s="13" t="s">
        <v>694</v>
      </c>
      <c r="E67" s="10">
        <v>50</v>
      </c>
      <c r="F67" s="11">
        <v>10</v>
      </c>
      <c r="G67" s="9">
        <v>1</v>
      </c>
      <c r="H67" s="33">
        <v>44694</v>
      </c>
      <c r="I67" s="3" t="s">
        <v>23</v>
      </c>
    </row>
    <row r="68" spans="1:9" s="5" customFormat="1" ht="25.5" customHeight="1" x14ac:dyDescent="0.25">
      <c r="A68" s="9">
        <v>66</v>
      </c>
      <c r="B68" s="2" t="s">
        <v>852</v>
      </c>
      <c r="C68" s="2" t="s">
        <v>853</v>
      </c>
      <c r="D68" s="13" t="s">
        <v>21</v>
      </c>
      <c r="E68" s="10">
        <v>49</v>
      </c>
      <c r="F68" s="11">
        <v>9</v>
      </c>
      <c r="G68" s="9">
        <v>2</v>
      </c>
      <c r="H68" s="33">
        <v>45450</v>
      </c>
      <c r="I68" s="3" t="s">
        <v>30</v>
      </c>
    </row>
    <row r="69" spans="1:9" s="5" customFormat="1" ht="25.5" customHeight="1" x14ac:dyDescent="0.25">
      <c r="A69" s="9">
        <v>67</v>
      </c>
      <c r="B69" s="2" t="s">
        <v>31</v>
      </c>
      <c r="C69" s="2" t="s">
        <v>31</v>
      </c>
      <c r="D69" s="13" t="s">
        <v>10</v>
      </c>
      <c r="E69" s="10">
        <v>44.48</v>
      </c>
      <c r="F69" s="11">
        <v>12</v>
      </c>
      <c r="G69" s="9">
        <v>1</v>
      </c>
      <c r="H69" s="33">
        <v>44659</v>
      </c>
      <c r="I69" s="3" t="s">
        <v>14</v>
      </c>
    </row>
    <row r="70" spans="1:9" s="5" customFormat="1" ht="25.5" customHeight="1" x14ac:dyDescent="0.25">
      <c r="A70" s="9">
        <v>68</v>
      </c>
      <c r="B70" s="16" t="s">
        <v>820</v>
      </c>
      <c r="C70" s="2" t="s">
        <v>821</v>
      </c>
      <c r="D70" s="13" t="s">
        <v>822</v>
      </c>
      <c r="E70" s="10">
        <v>44</v>
      </c>
      <c r="F70" s="11">
        <v>8</v>
      </c>
      <c r="G70" s="9">
        <v>1</v>
      </c>
      <c r="H70" s="33">
        <v>45012</v>
      </c>
      <c r="I70" s="3" t="s">
        <v>16</v>
      </c>
    </row>
    <row r="71" spans="1:9" s="5" customFormat="1" ht="25.5" customHeight="1" x14ac:dyDescent="0.25">
      <c r="A71" s="9">
        <v>69</v>
      </c>
      <c r="B71" s="2" t="s">
        <v>617</v>
      </c>
      <c r="C71" s="2" t="s">
        <v>618</v>
      </c>
      <c r="D71" s="13" t="s">
        <v>8</v>
      </c>
      <c r="E71" s="10">
        <v>22.2</v>
      </c>
      <c r="F71" s="11">
        <v>3</v>
      </c>
      <c r="G71" s="9">
        <v>1</v>
      </c>
      <c r="H71" s="33">
        <v>45429</v>
      </c>
      <c r="I71" s="3" t="s">
        <v>16</v>
      </c>
    </row>
    <row r="72" spans="1:9" s="5" customFormat="1" ht="25.5" customHeight="1" thickBot="1" x14ac:dyDescent="0.3">
      <c r="A72" s="34"/>
      <c r="B72" s="19"/>
      <c r="C72" s="19"/>
      <c r="D72" s="35"/>
      <c r="E72" s="102"/>
      <c r="F72" s="103"/>
      <c r="G72" s="34"/>
      <c r="H72" s="67"/>
      <c r="I72" s="86"/>
    </row>
    <row r="73" spans="1:9" s="5" customFormat="1" ht="25.5" customHeight="1" thickBot="1" x14ac:dyDescent="0.3">
      <c r="A73" s="34"/>
      <c r="B73" s="19"/>
      <c r="C73" s="19"/>
      <c r="D73" s="35"/>
      <c r="E73" s="116">
        <f>SUM(E3:E72)</f>
        <v>2119646.2500000009</v>
      </c>
      <c r="F73" s="121">
        <f>SUM(F3:F72)</f>
        <v>342342</v>
      </c>
      <c r="G73" s="34"/>
      <c r="H73" s="67"/>
      <c r="I73" s="86"/>
    </row>
    <row r="74" spans="1:9" s="5" customFormat="1" ht="25.5" customHeight="1" x14ac:dyDescent="0.25">
      <c r="A74" s="34"/>
      <c r="B74" s="19"/>
      <c r="C74" s="19"/>
      <c r="D74" s="35"/>
      <c r="E74" s="36"/>
      <c r="F74" s="37"/>
      <c r="G74" s="34"/>
      <c r="H74" s="67"/>
      <c r="I74" s="86"/>
    </row>
    <row r="75" spans="1:9" ht="0" hidden="1" customHeight="1" x14ac:dyDescent="0.25">
      <c r="A75" s="17"/>
      <c r="B75" s="16"/>
      <c r="C75" s="16"/>
      <c r="D75" s="28"/>
      <c r="E75" s="30"/>
      <c r="F75" s="31"/>
      <c r="G75" s="17"/>
      <c r="H75" s="117"/>
      <c r="I75" s="18"/>
    </row>
    <row r="76" spans="1:9" ht="0" hidden="1" customHeight="1" x14ac:dyDescent="0.25">
      <c r="A76" s="34"/>
      <c r="B76" s="19"/>
      <c r="C76" s="19"/>
      <c r="D76" s="35"/>
      <c r="E76" s="60"/>
      <c r="F76" s="61"/>
      <c r="G76" s="34"/>
      <c r="H76" s="67"/>
      <c r="I76" s="47"/>
    </row>
    <row r="77" spans="1:9" ht="0" hidden="1" customHeight="1" x14ac:dyDescent="0.25">
      <c r="A77" s="34"/>
      <c r="B77" s="19"/>
      <c r="C77" s="19"/>
      <c r="D77" s="35"/>
      <c r="E77" s="36"/>
      <c r="F77" s="37"/>
      <c r="G77" s="34"/>
      <c r="H77" s="67"/>
      <c r="I77" s="47"/>
    </row>
    <row r="78" spans="1:9" ht="0" hidden="1" customHeight="1" x14ac:dyDescent="0.25">
      <c r="A78" s="34"/>
      <c r="B78" s="19"/>
      <c r="C78" s="19"/>
      <c r="D78" s="35"/>
      <c r="E78" s="36"/>
      <c r="F78" s="37"/>
      <c r="G78" s="34"/>
      <c r="H78" s="67"/>
      <c r="I78" s="47"/>
    </row>
    <row r="79" spans="1:9" ht="0" hidden="1" customHeight="1" x14ac:dyDescent="0.25">
      <c r="A79" s="34"/>
      <c r="B79" s="19"/>
      <c r="C79" s="19"/>
      <c r="D79" s="35"/>
      <c r="E79" s="36"/>
      <c r="F79" s="37"/>
      <c r="G79" s="34"/>
      <c r="H79" s="67"/>
      <c r="I79" s="47"/>
    </row>
    <row r="80" spans="1:9" ht="0" hidden="1" customHeight="1" x14ac:dyDescent="0.25">
      <c r="A80" s="34"/>
      <c r="B80" s="19"/>
      <c r="C80" s="19"/>
      <c r="D80" s="35"/>
      <c r="E80" s="36"/>
      <c r="F80" s="37"/>
      <c r="G80" s="34"/>
      <c r="H80" s="67"/>
      <c r="I80" s="47"/>
    </row>
    <row r="81" spans="1:9" ht="0" hidden="1" customHeight="1" x14ac:dyDescent="0.25">
      <c r="A81" s="34"/>
      <c r="B81" s="19"/>
      <c r="C81" s="19"/>
      <c r="D81" s="35"/>
      <c r="E81" s="36"/>
      <c r="F81" s="37"/>
      <c r="G81" s="34"/>
      <c r="H81" s="67"/>
      <c r="I81" s="47"/>
    </row>
    <row r="82" spans="1:9" ht="0" hidden="1" customHeight="1" x14ac:dyDescent="0.25">
      <c r="A82" s="34"/>
      <c r="B82" s="19"/>
      <c r="C82" s="19"/>
      <c r="D82" s="35"/>
      <c r="E82" s="36"/>
      <c r="F82" s="37"/>
      <c r="G82" s="34"/>
      <c r="H82" s="67"/>
      <c r="I82" s="47"/>
    </row>
    <row r="83" spans="1:9" ht="0" hidden="1" customHeight="1" x14ac:dyDescent="0.25">
      <c r="A83" s="34"/>
      <c r="B83" s="19"/>
      <c r="C83" s="19"/>
      <c r="D83" s="35"/>
      <c r="E83" s="36"/>
      <c r="F83" s="37"/>
      <c r="G83" s="34"/>
      <c r="H83" s="67"/>
      <c r="I83" s="47"/>
    </row>
    <row r="84" spans="1:9" ht="0" hidden="1" customHeight="1" x14ac:dyDescent="0.25">
      <c r="A84" s="34"/>
      <c r="B84" s="19"/>
      <c r="C84" s="19"/>
      <c r="D84" s="35"/>
      <c r="E84" s="36"/>
      <c r="F84" s="37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36"/>
      <c r="F85" s="37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36"/>
      <c r="F86" s="37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ht="0" hidden="1" customHeight="1" x14ac:dyDescent="0.25">
      <c r="A89" s="34"/>
      <c r="B89" s="19"/>
      <c r="C89" s="19"/>
      <c r="D89" s="52"/>
      <c r="E89" s="53" t="s">
        <v>205</v>
      </c>
      <c r="F89" s="54"/>
      <c r="G89" s="50"/>
      <c r="H89" s="38"/>
      <c r="I89" s="18"/>
    </row>
    <row r="90" spans="1:9" ht="0" hidden="1" customHeight="1" x14ac:dyDescent="0.25">
      <c r="A90" s="34"/>
      <c r="B90" s="19"/>
      <c r="C90" s="19"/>
      <c r="D90" s="52"/>
      <c r="E90" s="53"/>
      <c r="F90" s="54"/>
      <c r="G90" s="50"/>
      <c r="H90" s="38"/>
      <c r="I90" s="18"/>
    </row>
    <row r="91" spans="1:9" ht="0" hidden="1" customHeight="1" x14ac:dyDescent="0.25">
      <c r="A91" s="34"/>
      <c r="B91" s="19"/>
      <c r="C91" s="19"/>
      <c r="D91" s="56"/>
      <c r="E91" s="60"/>
      <c r="F91" s="61"/>
      <c r="G91" s="58"/>
      <c r="H91" s="38"/>
      <c r="I91" s="18"/>
    </row>
    <row r="92" spans="1:9" ht="0" hidden="1" customHeight="1" x14ac:dyDescent="0.25">
      <c r="A92" s="34"/>
      <c r="B92" s="19"/>
      <c r="C92" s="19"/>
      <c r="D92" s="64"/>
      <c r="E92" s="53"/>
      <c r="F92" s="65"/>
      <c r="G92" s="57"/>
      <c r="H92" s="38"/>
      <c r="I92" s="18"/>
    </row>
    <row r="93" spans="1:9" ht="0" hidden="1" customHeight="1" x14ac:dyDescent="0.25">
      <c r="A93" s="50"/>
      <c r="B93" s="51"/>
      <c r="C93" s="51"/>
      <c r="D93" s="64"/>
      <c r="E93" s="53"/>
      <c r="F93" s="65"/>
      <c r="G93" s="57"/>
      <c r="H93" s="55"/>
      <c r="I93" s="56"/>
    </row>
    <row r="94" spans="1:9" ht="0" hidden="1" customHeight="1" x14ac:dyDescent="0.25">
      <c r="A94" s="58"/>
      <c r="B94" s="59"/>
      <c r="C94" s="59"/>
      <c r="D94" s="64"/>
      <c r="E94" s="53"/>
      <c r="F94" s="65"/>
      <c r="G94" s="57"/>
      <c r="H94" s="62"/>
      <c r="I94" s="56"/>
    </row>
    <row r="95" spans="1:9" ht="0" hidden="1" customHeight="1" x14ac:dyDescent="0.25">
      <c r="A95" s="57"/>
      <c r="B95" s="63"/>
      <c r="C95" s="63"/>
      <c r="D95" s="64"/>
      <c r="E95" s="53"/>
      <c r="F95" s="65"/>
      <c r="G95" s="57"/>
      <c r="H95" s="66"/>
      <c r="I95" s="63"/>
    </row>
    <row r="96" spans="1:9" ht="0" hidden="1" customHeight="1" x14ac:dyDescent="0.25">
      <c r="A96" s="57"/>
      <c r="B96" s="63"/>
      <c r="C96" s="63"/>
      <c r="D96" s="64"/>
      <c r="E96" s="53"/>
      <c r="F96" s="65"/>
      <c r="G96" s="57"/>
      <c r="H96" s="66"/>
      <c r="I96" s="63"/>
    </row>
    <row r="97" spans="1:9" ht="0" hidden="1" customHeight="1" x14ac:dyDescent="0.25">
      <c r="A97" s="57"/>
      <c r="B97" s="63"/>
      <c r="C97" s="63"/>
      <c r="D97" s="64"/>
      <c r="E97" s="53"/>
      <c r="F97" s="65"/>
      <c r="G97" s="57"/>
      <c r="H97" s="66"/>
      <c r="I97" s="63"/>
    </row>
    <row r="98" spans="1:9" ht="0" hidden="1" customHeight="1" x14ac:dyDescent="0.25">
      <c r="A98" s="57"/>
      <c r="B98" s="63"/>
      <c r="C98" s="63"/>
      <c r="D98" s="64"/>
      <c r="E98" s="53"/>
      <c r="F98" s="65"/>
      <c r="G98" s="57"/>
      <c r="H98" s="66"/>
      <c r="I98" s="63"/>
    </row>
    <row r="99" spans="1:9" ht="0" hidden="1" customHeight="1" x14ac:dyDescent="0.25">
      <c r="A99" s="57"/>
      <c r="B99" s="63"/>
      <c r="C99" s="63"/>
      <c r="D99" s="64"/>
      <c r="E99" s="53"/>
      <c r="F99" s="65"/>
      <c r="G99" s="57"/>
      <c r="H99" s="66"/>
      <c r="I99" s="63"/>
    </row>
    <row r="100" spans="1:9" ht="0" hidden="1" customHeight="1" x14ac:dyDescent="0.25">
      <c r="A100" s="57"/>
      <c r="B100" s="63"/>
      <c r="C100" s="63"/>
      <c r="D100" s="64"/>
      <c r="E100" s="53"/>
      <c r="F100" s="65"/>
      <c r="G100" s="57"/>
      <c r="H100" s="66"/>
      <c r="I100" s="63"/>
    </row>
    <row r="101" spans="1:9" ht="0" hidden="1" customHeight="1" x14ac:dyDescent="0.25">
      <c r="A101" s="57"/>
      <c r="B101" s="63"/>
      <c r="C101" s="63"/>
      <c r="D101" s="64"/>
      <c r="E101" s="53"/>
      <c r="F101" s="65"/>
      <c r="G101" s="57"/>
      <c r="H101" s="66"/>
      <c r="I101" s="63"/>
    </row>
    <row r="102" spans="1:9" ht="0" hidden="1" customHeight="1" x14ac:dyDescent="0.25">
      <c r="A102" s="57"/>
      <c r="B102" s="63"/>
      <c r="C102" s="63"/>
      <c r="D102" s="64"/>
      <c r="E102" s="53"/>
      <c r="F102" s="65"/>
      <c r="G102" s="57"/>
      <c r="H102" s="66"/>
      <c r="I102" s="63"/>
    </row>
    <row r="103" spans="1:9" ht="0" hidden="1" customHeight="1" x14ac:dyDescent="0.25">
      <c r="A103" s="57"/>
      <c r="B103" s="63"/>
      <c r="C103" s="63"/>
      <c r="D103" s="64"/>
      <c r="E103" s="53"/>
      <c r="F103" s="65"/>
      <c r="G103" s="57"/>
      <c r="H103" s="66"/>
      <c r="I103" s="63"/>
    </row>
    <row r="104" spans="1:9" ht="0" hidden="1" customHeight="1" x14ac:dyDescent="0.25">
      <c r="A104" s="57"/>
      <c r="B104" s="63"/>
      <c r="C104" s="63"/>
      <c r="D104" s="64"/>
      <c r="E104" s="53"/>
      <c r="F104" s="65"/>
      <c r="G104" s="57"/>
      <c r="H104" s="66"/>
      <c r="I104" s="63"/>
    </row>
    <row r="105" spans="1:9" ht="0" hidden="1" customHeight="1" x14ac:dyDescent="0.25">
      <c r="A105" s="57"/>
      <c r="B105" s="63"/>
      <c r="C105" s="63"/>
      <c r="D105" s="64"/>
      <c r="E105" s="53"/>
      <c r="F105" s="65"/>
      <c r="G105" s="57"/>
      <c r="H105" s="66"/>
      <c r="I105" s="63"/>
    </row>
    <row r="106" spans="1:9" ht="0" hidden="1" customHeight="1" x14ac:dyDescent="0.25">
      <c r="A106" s="57"/>
      <c r="B106" s="63"/>
      <c r="C106" s="63"/>
      <c r="D106" s="64"/>
      <c r="E106" s="53"/>
      <c r="F106" s="65"/>
      <c r="G106" s="57"/>
      <c r="H106" s="66"/>
      <c r="I106" s="63"/>
    </row>
    <row r="107" spans="1:9" ht="0" hidden="1" customHeight="1" x14ac:dyDescent="0.25">
      <c r="A107" s="57"/>
      <c r="B107" s="63"/>
      <c r="C107" s="63"/>
      <c r="H107" s="66"/>
      <c r="I107" s="63"/>
    </row>
    <row r="108" spans="1:9" ht="0" hidden="1" customHeight="1" x14ac:dyDescent="0.25">
      <c r="A108" s="57"/>
      <c r="B108" s="63"/>
      <c r="C108" s="63"/>
      <c r="H108" s="66"/>
      <c r="I108" s="63"/>
    </row>
    <row r="109" spans="1:9" ht="0" hidden="1" customHeight="1" x14ac:dyDescent="0.25">
      <c r="A109" s="57"/>
      <c r="B109" s="63"/>
      <c r="C109" s="63"/>
      <c r="H109" s="66"/>
      <c r="I109" s="63"/>
    </row>
  </sheetData>
  <mergeCells count="1">
    <mergeCell ref="A1:I1"/>
  </mergeCells>
  <conditionalFormatting sqref="B3:B88">
    <cfRule type="duplicateValues" dxfId="40" priority="241"/>
  </conditionalFormatting>
  <conditionalFormatting sqref="B10:B18 B3:B7 B20:B21">
    <cfRule type="duplicateValues" dxfId="39" priority="10"/>
  </conditionalFormatting>
  <conditionalFormatting sqref="B72:B74">
    <cfRule type="duplicateValues" dxfId="38" priority="234"/>
  </conditionalFormatting>
  <conditionalFormatting sqref="C4">
    <cfRule type="duplicateValues" dxfId="37" priority="7"/>
  </conditionalFormatting>
  <conditionalFormatting sqref="C21">
    <cfRule type="duplicateValues" dxfId="36" priority="9"/>
  </conditionalFormatting>
  <conditionalFormatting sqref="C51">
    <cfRule type="duplicateValues" dxfId="35" priority="6"/>
  </conditionalFormatting>
  <conditionalFormatting sqref="F11">
    <cfRule type="duplicateValues" dxfId="34" priority="8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3F38-BF8F-470A-BA4E-00344EE28AB9}">
  <dimension ref="A1:I138"/>
  <sheetViews>
    <sheetView zoomScale="75" zoomScaleNormal="75" workbookViewId="0">
      <selection activeCell="D16" sqref="D16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56" t="s">
        <v>882</v>
      </c>
      <c r="B1" s="157"/>
      <c r="C1" s="157"/>
      <c r="D1" s="157"/>
      <c r="E1" s="157"/>
      <c r="F1" s="157"/>
      <c r="G1" s="157"/>
      <c r="H1" s="157"/>
      <c r="I1" s="157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ht="25.5" customHeight="1" x14ac:dyDescent="0.25">
      <c r="A3" s="9">
        <v>1</v>
      </c>
      <c r="B3" s="2" t="s">
        <v>883</v>
      </c>
      <c r="C3" s="2" t="s">
        <v>884</v>
      </c>
      <c r="D3" s="13" t="s">
        <v>8</v>
      </c>
      <c r="E3" s="10">
        <v>672691.03</v>
      </c>
      <c r="F3" s="11">
        <v>93159</v>
      </c>
      <c r="G3" s="9">
        <v>19</v>
      </c>
      <c r="H3" s="33">
        <v>45513</v>
      </c>
      <c r="I3" s="3" t="s">
        <v>394</v>
      </c>
    </row>
    <row r="4" spans="1:9" ht="26.1" customHeight="1" x14ac:dyDescent="0.25">
      <c r="A4" s="9">
        <v>2</v>
      </c>
      <c r="B4" s="2" t="s">
        <v>825</v>
      </c>
      <c r="C4" s="2" t="s">
        <v>826</v>
      </c>
      <c r="D4" s="13" t="s">
        <v>8</v>
      </c>
      <c r="E4" s="10">
        <v>395933.66</v>
      </c>
      <c r="F4" s="11">
        <v>52324</v>
      </c>
      <c r="G4" s="9">
        <v>15</v>
      </c>
      <c r="H4" s="33">
        <v>45499</v>
      </c>
      <c r="I4" s="3" t="s">
        <v>9</v>
      </c>
    </row>
    <row r="5" spans="1:9" ht="26.1" customHeight="1" x14ac:dyDescent="0.25">
      <c r="A5" s="9">
        <v>3</v>
      </c>
      <c r="B5" s="2" t="s">
        <v>823</v>
      </c>
      <c r="C5" s="2" t="s">
        <v>824</v>
      </c>
      <c r="D5" s="13" t="s">
        <v>8</v>
      </c>
      <c r="E5" s="10">
        <v>242607.75</v>
      </c>
      <c r="F5" s="11">
        <v>44091</v>
      </c>
      <c r="G5" s="9">
        <v>24</v>
      </c>
      <c r="H5" s="33">
        <v>45478</v>
      </c>
      <c r="I5" s="3" t="s">
        <v>11</v>
      </c>
    </row>
    <row r="6" spans="1:9" ht="26.1" customHeight="1" x14ac:dyDescent="0.25">
      <c r="A6" s="9">
        <v>4</v>
      </c>
      <c r="B6" s="2" t="s">
        <v>744</v>
      </c>
      <c r="C6" s="2" t="s">
        <v>745</v>
      </c>
      <c r="D6" s="13" t="s">
        <v>297</v>
      </c>
      <c r="E6" s="10">
        <v>130125.12</v>
      </c>
      <c r="F6" s="11">
        <v>24406</v>
      </c>
      <c r="G6" s="9">
        <v>19</v>
      </c>
      <c r="H6" s="33">
        <v>45457</v>
      </c>
      <c r="I6" s="3" t="s">
        <v>9</v>
      </c>
    </row>
    <row r="7" spans="1:9" ht="26.1" customHeight="1" x14ac:dyDescent="0.25">
      <c r="A7" s="9">
        <v>5</v>
      </c>
      <c r="B7" s="2" t="s">
        <v>905</v>
      </c>
      <c r="C7" s="2" t="s">
        <v>906</v>
      </c>
      <c r="D7" s="13" t="s">
        <v>8</v>
      </c>
      <c r="E7" s="10">
        <v>107348.02</v>
      </c>
      <c r="F7" s="11">
        <v>14922</v>
      </c>
      <c r="G7" s="9">
        <v>15</v>
      </c>
      <c r="H7" s="33">
        <v>45520</v>
      </c>
      <c r="I7" s="70" t="s">
        <v>9</v>
      </c>
    </row>
    <row r="8" spans="1:9" ht="25.5" customHeight="1" x14ac:dyDescent="0.25">
      <c r="A8" s="9">
        <v>6</v>
      </c>
      <c r="B8" s="2" t="s">
        <v>857</v>
      </c>
      <c r="C8" s="2" t="s">
        <v>857</v>
      </c>
      <c r="D8" s="13" t="s">
        <v>10</v>
      </c>
      <c r="E8" s="10">
        <v>67248.14</v>
      </c>
      <c r="F8" s="11">
        <v>10174</v>
      </c>
      <c r="G8" s="9">
        <v>10</v>
      </c>
      <c r="H8" s="33">
        <v>45506</v>
      </c>
      <c r="I8" s="3" t="s">
        <v>340</v>
      </c>
    </row>
    <row r="9" spans="1:9" ht="26.1" customHeight="1" x14ac:dyDescent="0.25">
      <c r="A9" s="9">
        <v>7</v>
      </c>
      <c r="B9" s="2" t="s">
        <v>804</v>
      </c>
      <c r="C9" s="2" t="s">
        <v>805</v>
      </c>
      <c r="D9" s="13" t="s">
        <v>8</v>
      </c>
      <c r="E9" s="10">
        <v>61352.41</v>
      </c>
      <c r="F9" s="11">
        <v>9252</v>
      </c>
      <c r="G9" s="9">
        <v>12</v>
      </c>
      <c r="H9" s="33" t="s">
        <v>806</v>
      </c>
      <c r="I9" s="3" t="s">
        <v>48</v>
      </c>
    </row>
    <row r="10" spans="1:9" ht="26.1" customHeight="1" x14ac:dyDescent="0.25">
      <c r="A10" s="9">
        <v>8</v>
      </c>
      <c r="B10" s="2" t="s">
        <v>885</v>
      </c>
      <c r="C10" s="2" t="s">
        <v>886</v>
      </c>
      <c r="D10" s="13" t="s">
        <v>887</v>
      </c>
      <c r="E10" s="10">
        <v>61297.47</v>
      </c>
      <c r="F10" s="11">
        <v>12059</v>
      </c>
      <c r="G10" s="9">
        <v>17</v>
      </c>
      <c r="H10" s="33">
        <v>45513</v>
      </c>
      <c r="I10" s="3" t="s">
        <v>14</v>
      </c>
    </row>
    <row r="11" spans="1:9" ht="26.1" customHeight="1" x14ac:dyDescent="0.25">
      <c r="A11" s="9">
        <v>9</v>
      </c>
      <c r="B11" s="2" t="s">
        <v>888</v>
      </c>
      <c r="C11" s="2" t="s">
        <v>889</v>
      </c>
      <c r="D11" s="13" t="s">
        <v>8</v>
      </c>
      <c r="E11" s="10">
        <v>36247.69</v>
      </c>
      <c r="F11" s="11">
        <v>5717</v>
      </c>
      <c r="G11" s="9">
        <v>15</v>
      </c>
      <c r="H11" s="33">
        <v>45513</v>
      </c>
      <c r="I11" s="3" t="s">
        <v>14</v>
      </c>
    </row>
    <row r="12" spans="1:9" ht="26.1" customHeight="1" x14ac:dyDescent="0.25">
      <c r="A12" s="9">
        <v>10</v>
      </c>
      <c r="B12" s="2" t="s">
        <v>890</v>
      </c>
      <c r="C12" s="2" t="s">
        <v>891</v>
      </c>
      <c r="D12" s="13" t="s">
        <v>8</v>
      </c>
      <c r="E12" s="10">
        <v>34102.629999999997</v>
      </c>
      <c r="F12" s="11">
        <v>5531</v>
      </c>
      <c r="G12" s="9">
        <v>17</v>
      </c>
      <c r="H12" s="33">
        <v>45527</v>
      </c>
      <c r="I12" s="3" t="s">
        <v>13</v>
      </c>
    </row>
    <row r="13" spans="1:9" ht="25.5" customHeight="1" x14ac:dyDescent="0.25">
      <c r="A13" s="9">
        <v>11</v>
      </c>
      <c r="B13" s="2" t="s">
        <v>811</v>
      </c>
      <c r="C13" s="2" t="s">
        <v>812</v>
      </c>
      <c r="D13" s="13" t="s">
        <v>8</v>
      </c>
      <c r="E13" s="10">
        <v>30494.560000000001</v>
      </c>
      <c r="F13" s="11">
        <v>5952</v>
      </c>
      <c r="G13" s="9">
        <v>17</v>
      </c>
      <c r="H13" s="33">
        <v>45506</v>
      </c>
      <c r="I13" s="3" t="s">
        <v>394</v>
      </c>
    </row>
    <row r="14" spans="1:9" ht="25.5" customHeight="1" x14ac:dyDescent="0.25">
      <c r="A14" s="9">
        <v>12</v>
      </c>
      <c r="B14" s="2" t="s">
        <v>807</v>
      </c>
      <c r="C14" s="2" t="s">
        <v>808</v>
      </c>
      <c r="D14" s="13" t="s">
        <v>8</v>
      </c>
      <c r="E14" s="10">
        <v>26724.59</v>
      </c>
      <c r="F14" s="11">
        <v>4079</v>
      </c>
      <c r="G14" s="9">
        <v>12</v>
      </c>
      <c r="H14" s="33" t="s">
        <v>806</v>
      </c>
      <c r="I14" s="3" t="s">
        <v>881</v>
      </c>
    </row>
    <row r="15" spans="1:9" ht="26.1" customHeight="1" x14ac:dyDescent="0.25">
      <c r="A15" s="9">
        <v>13</v>
      </c>
      <c r="B15" s="2" t="s">
        <v>892</v>
      </c>
      <c r="C15" s="2" t="s">
        <v>893</v>
      </c>
      <c r="D15" s="13" t="s">
        <v>8</v>
      </c>
      <c r="E15" s="10">
        <v>22660.99</v>
      </c>
      <c r="F15" s="11">
        <v>3155</v>
      </c>
      <c r="G15" s="9">
        <v>14</v>
      </c>
      <c r="H15" s="33">
        <v>45527</v>
      </c>
      <c r="I15" s="3" t="s">
        <v>14</v>
      </c>
    </row>
    <row r="16" spans="1:9" ht="25.5" customHeight="1" x14ac:dyDescent="0.25">
      <c r="A16" s="9">
        <v>14</v>
      </c>
      <c r="B16" s="2" t="s">
        <v>918</v>
      </c>
      <c r="C16" s="2" t="s">
        <v>919</v>
      </c>
      <c r="D16" s="13" t="s">
        <v>920</v>
      </c>
      <c r="E16" s="10">
        <v>21153.38</v>
      </c>
      <c r="F16" s="11">
        <v>4277</v>
      </c>
      <c r="G16" s="9">
        <v>15</v>
      </c>
      <c r="H16" s="33">
        <v>45520</v>
      </c>
      <c r="I16" s="3" t="s">
        <v>52</v>
      </c>
    </row>
    <row r="17" spans="1:9" ht="26.1" customHeight="1" x14ac:dyDescent="0.25">
      <c r="A17" s="9">
        <v>15</v>
      </c>
      <c r="B17" s="2" t="s">
        <v>815</v>
      </c>
      <c r="C17" s="2" t="s">
        <v>816</v>
      </c>
      <c r="D17" s="3" t="s">
        <v>817</v>
      </c>
      <c r="E17" s="10">
        <v>17527.400000000001</v>
      </c>
      <c r="F17" s="11">
        <v>3656</v>
      </c>
      <c r="G17" s="9">
        <v>16</v>
      </c>
      <c r="H17" s="33">
        <v>45499</v>
      </c>
      <c r="I17" s="3" t="s">
        <v>15</v>
      </c>
    </row>
    <row r="18" spans="1:9" s="114" customFormat="1" ht="25.5" customHeight="1" x14ac:dyDescent="0.25">
      <c r="A18" s="9">
        <v>16</v>
      </c>
      <c r="B18" s="2" t="s">
        <v>914</v>
      </c>
      <c r="C18" s="2" t="s">
        <v>915</v>
      </c>
      <c r="D18" s="13" t="s">
        <v>621</v>
      </c>
      <c r="E18" s="10">
        <v>13119</v>
      </c>
      <c r="F18" s="11">
        <v>2784</v>
      </c>
      <c r="G18" s="9">
        <v>16</v>
      </c>
      <c r="H18" s="33">
        <v>45527</v>
      </c>
      <c r="I18" s="3" t="s">
        <v>19</v>
      </c>
    </row>
    <row r="19" spans="1:9" s="114" customFormat="1" ht="26.1" customHeight="1" x14ac:dyDescent="0.25">
      <c r="A19" s="9">
        <v>17</v>
      </c>
      <c r="B19" s="2" t="s">
        <v>907</v>
      </c>
      <c r="C19" s="2" t="s">
        <v>907</v>
      </c>
      <c r="D19" s="13" t="s">
        <v>8</v>
      </c>
      <c r="E19" s="10">
        <v>9351.16</v>
      </c>
      <c r="F19" s="11">
        <v>1443</v>
      </c>
      <c r="G19" s="9">
        <v>14</v>
      </c>
      <c r="H19" s="33">
        <v>45506</v>
      </c>
      <c r="I19" s="3" t="s">
        <v>11</v>
      </c>
    </row>
    <row r="20" spans="1:9" ht="26.1" customHeight="1" x14ac:dyDescent="0.25">
      <c r="A20" s="9">
        <v>18</v>
      </c>
      <c r="B20" s="2" t="s">
        <v>746</v>
      </c>
      <c r="C20" s="2" t="s">
        <v>747</v>
      </c>
      <c r="D20" s="13" t="s">
        <v>8</v>
      </c>
      <c r="E20" s="10">
        <v>7428.04</v>
      </c>
      <c r="F20" s="11">
        <v>1107</v>
      </c>
      <c r="G20" s="9">
        <v>8</v>
      </c>
      <c r="H20" s="33">
        <v>45471</v>
      </c>
      <c r="I20" s="3" t="s">
        <v>118</v>
      </c>
    </row>
    <row r="21" spans="1:9" ht="26.1" customHeight="1" x14ac:dyDescent="0.25">
      <c r="A21" s="9">
        <v>19</v>
      </c>
      <c r="B21" s="122" t="s">
        <v>903</v>
      </c>
      <c r="C21" s="122" t="s">
        <v>903</v>
      </c>
      <c r="D21" s="13" t="s">
        <v>10</v>
      </c>
      <c r="E21" s="10">
        <v>6873.25</v>
      </c>
      <c r="F21" s="11">
        <v>1765</v>
      </c>
      <c r="G21" s="9" t="s">
        <v>464</v>
      </c>
      <c r="H21" s="33">
        <v>45527</v>
      </c>
      <c r="I21" s="70" t="s">
        <v>904</v>
      </c>
    </row>
    <row r="22" spans="1:9" ht="26.1" customHeight="1" x14ac:dyDescent="0.25">
      <c r="A22" s="9">
        <v>20</v>
      </c>
      <c r="B22" s="2" t="s">
        <v>827</v>
      </c>
      <c r="C22" s="2" t="s">
        <v>828</v>
      </c>
      <c r="D22" s="13" t="s">
        <v>8</v>
      </c>
      <c r="E22" s="10">
        <v>6706.91</v>
      </c>
      <c r="F22" s="11">
        <v>1102</v>
      </c>
      <c r="G22" s="9">
        <v>6</v>
      </c>
      <c r="H22" s="33">
        <v>45478</v>
      </c>
      <c r="I22" s="3" t="s">
        <v>9</v>
      </c>
    </row>
    <row r="23" spans="1:9" ht="26.1" customHeight="1" x14ac:dyDescent="0.25">
      <c r="A23" s="9">
        <v>21</v>
      </c>
      <c r="B23" s="16" t="s">
        <v>894</v>
      </c>
      <c r="C23" s="2" t="s">
        <v>895</v>
      </c>
      <c r="D23" s="13" t="s">
        <v>8</v>
      </c>
      <c r="E23" s="10">
        <v>6601.43</v>
      </c>
      <c r="F23" s="11">
        <v>903</v>
      </c>
      <c r="G23" s="9">
        <v>13</v>
      </c>
      <c r="H23" s="33">
        <v>45534</v>
      </c>
      <c r="I23" s="3" t="s">
        <v>48</v>
      </c>
    </row>
    <row r="24" spans="1:9" ht="25.5" customHeight="1" x14ac:dyDescent="0.25">
      <c r="A24" s="9">
        <v>22</v>
      </c>
      <c r="B24" s="2" t="s">
        <v>896</v>
      </c>
      <c r="C24" s="2" t="s">
        <v>898</v>
      </c>
      <c r="D24" s="13" t="s">
        <v>897</v>
      </c>
      <c r="E24" s="10">
        <v>6205.79</v>
      </c>
      <c r="F24" s="11">
        <v>1200</v>
      </c>
      <c r="G24" s="9">
        <v>16</v>
      </c>
      <c r="H24" s="33">
        <v>45534</v>
      </c>
      <c r="I24" s="3" t="s">
        <v>48</v>
      </c>
    </row>
    <row r="25" spans="1:9" ht="26.1" customHeight="1" x14ac:dyDescent="0.25">
      <c r="A25" s="9">
        <v>23</v>
      </c>
      <c r="B25" s="2" t="s">
        <v>921</v>
      </c>
      <c r="C25" s="2" t="s">
        <v>922</v>
      </c>
      <c r="D25" s="13" t="s">
        <v>8</v>
      </c>
      <c r="E25" s="10">
        <v>5118.9399999999996</v>
      </c>
      <c r="F25" s="11">
        <v>882</v>
      </c>
      <c r="G25" s="9">
        <v>12</v>
      </c>
      <c r="H25" s="33">
        <v>45527</v>
      </c>
      <c r="I25" s="3" t="s">
        <v>52</v>
      </c>
    </row>
    <row r="26" spans="1:9" ht="26.1" customHeight="1" x14ac:dyDescent="0.25">
      <c r="A26" s="9">
        <v>24</v>
      </c>
      <c r="B26" s="2" t="s">
        <v>916</v>
      </c>
      <c r="C26" s="2" t="s">
        <v>917</v>
      </c>
      <c r="D26" s="13" t="s">
        <v>8</v>
      </c>
      <c r="E26" s="10">
        <v>3061</v>
      </c>
      <c r="F26" s="11">
        <v>435</v>
      </c>
      <c r="G26" s="9">
        <v>15</v>
      </c>
      <c r="H26" s="33">
        <v>45534</v>
      </c>
      <c r="I26" s="3" t="s">
        <v>19</v>
      </c>
    </row>
    <row r="27" spans="1:9" ht="25.5" customHeight="1" x14ac:dyDescent="0.25">
      <c r="A27" s="9">
        <v>25</v>
      </c>
      <c r="B27" s="122" t="s">
        <v>818</v>
      </c>
      <c r="C27" s="122" t="s">
        <v>819</v>
      </c>
      <c r="D27" s="13" t="s">
        <v>117</v>
      </c>
      <c r="E27" s="10">
        <v>2955.9</v>
      </c>
      <c r="F27" s="11">
        <v>458</v>
      </c>
      <c r="G27" s="9">
        <v>3</v>
      </c>
      <c r="H27" s="33">
        <v>45492</v>
      </c>
      <c r="I27" s="3" t="s">
        <v>23</v>
      </c>
    </row>
    <row r="28" spans="1:9" s="5" customFormat="1" ht="26.1" customHeight="1" x14ac:dyDescent="0.25">
      <c r="A28" s="9">
        <v>26</v>
      </c>
      <c r="B28" s="2" t="s">
        <v>441</v>
      </c>
      <c r="C28" s="2" t="s">
        <v>422</v>
      </c>
      <c r="D28" s="13" t="s">
        <v>455</v>
      </c>
      <c r="E28" s="10">
        <v>2329</v>
      </c>
      <c r="F28" s="11">
        <v>402</v>
      </c>
      <c r="G28" s="9">
        <v>4</v>
      </c>
      <c r="H28" s="33">
        <v>45379</v>
      </c>
      <c r="I28" s="3" t="s">
        <v>16</v>
      </c>
    </row>
    <row r="29" spans="1:9" s="5" customFormat="1" ht="26.1" customHeight="1" x14ac:dyDescent="0.25">
      <c r="A29" s="9">
        <v>27</v>
      </c>
      <c r="B29" s="2" t="s">
        <v>900</v>
      </c>
      <c r="C29" s="2" t="s">
        <v>899</v>
      </c>
      <c r="D29" s="13" t="s">
        <v>8</v>
      </c>
      <c r="E29" s="10">
        <v>2283</v>
      </c>
      <c r="F29" s="11">
        <v>354</v>
      </c>
      <c r="G29" s="9">
        <v>1</v>
      </c>
      <c r="H29" s="33">
        <v>42713</v>
      </c>
      <c r="I29" s="3" t="s">
        <v>48</v>
      </c>
    </row>
    <row r="30" spans="1:9" s="5" customFormat="1" ht="26.1" customHeight="1" x14ac:dyDescent="0.25">
      <c r="A30" s="9">
        <v>28</v>
      </c>
      <c r="B30" s="2" t="s">
        <v>850</v>
      </c>
      <c r="C30" s="2" t="s">
        <v>851</v>
      </c>
      <c r="D30" s="13" t="s">
        <v>21</v>
      </c>
      <c r="E30" s="10">
        <v>1910</v>
      </c>
      <c r="F30" s="11">
        <v>321</v>
      </c>
      <c r="G30" s="9">
        <v>5</v>
      </c>
      <c r="H30" s="33">
        <v>45499</v>
      </c>
      <c r="I30" s="3" t="s">
        <v>19</v>
      </c>
    </row>
    <row r="31" spans="1:9" s="5" customFormat="1" ht="26.1" customHeight="1" x14ac:dyDescent="0.25">
      <c r="A31" s="9">
        <v>29</v>
      </c>
      <c r="B31" s="2" t="s">
        <v>901</v>
      </c>
      <c r="C31" s="2" t="s">
        <v>902</v>
      </c>
      <c r="D31" s="13" t="s">
        <v>33</v>
      </c>
      <c r="E31" s="10">
        <v>1863</v>
      </c>
      <c r="F31" s="11">
        <v>207</v>
      </c>
      <c r="G31" s="9">
        <v>1</v>
      </c>
      <c r="H31" s="33">
        <v>44414</v>
      </c>
      <c r="I31" s="42" t="s">
        <v>285</v>
      </c>
    </row>
    <row r="32" spans="1:9" s="5" customFormat="1" ht="25.5" customHeight="1" x14ac:dyDescent="0.25">
      <c r="A32" s="9">
        <v>30</v>
      </c>
      <c r="B32" s="2" t="s">
        <v>145</v>
      </c>
      <c r="C32" s="2" t="s">
        <v>146</v>
      </c>
      <c r="D32" s="13" t="s">
        <v>147</v>
      </c>
      <c r="E32" s="10">
        <v>1561.5</v>
      </c>
      <c r="F32" s="11">
        <v>239</v>
      </c>
      <c r="G32" s="9">
        <v>2</v>
      </c>
      <c r="H32" s="33">
        <v>45254</v>
      </c>
      <c r="I32" s="3" t="s">
        <v>16</v>
      </c>
    </row>
    <row r="33" spans="1:9" s="5" customFormat="1" ht="25.5" customHeight="1" x14ac:dyDescent="0.25">
      <c r="A33" s="9">
        <v>31</v>
      </c>
      <c r="B33" s="2" t="s">
        <v>198</v>
      </c>
      <c r="C33" s="2" t="s">
        <v>198</v>
      </c>
      <c r="D33" s="13" t="s">
        <v>199</v>
      </c>
      <c r="E33" s="10">
        <v>1353</v>
      </c>
      <c r="F33" s="11">
        <v>201</v>
      </c>
      <c r="G33" s="9">
        <v>1</v>
      </c>
      <c r="H33" s="33">
        <v>45303</v>
      </c>
      <c r="I33" s="3" t="s">
        <v>16</v>
      </c>
    </row>
    <row r="34" spans="1:9" s="5" customFormat="1" ht="25.5" customHeight="1" x14ac:dyDescent="0.25">
      <c r="A34" s="9">
        <v>32</v>
      </c>
      <c r="B34" s="2" t="s">
        <v>685</v>
      </c>
      <c r="C34" s="2" t="s">
        <v>686</v>
      </c>
      <c r="D34" s="13" t="s">
        <v>8</v>
      </c>
      <c r="E34" s="10">
        <v>1298.2</v>
      </c>
      <c r="F34" s="11">
        <v>207</v>
      </c>
      <c r="G34" s="9">
        <v>2</v>
      </c>
      <c r="H34" s="33">
        <v>45464</v>
      </c>
      <c r="I34" s="3" t="s">
        <v>15</v>
      </c>
    </row>
    <row r="35" spans="1:9" s="5" customFormat="1" ht="25.5" customHeight="1" x14ac:dyDescent="0.25">
      <c r="A35" s="9">
        <v>33</v>
      </c>
      <c r="B35" s="2" t="s">
        <v>564</v>
      </c>
      <c r="C35" s="2" t="s">
        <v>565</v>
      </c>
      <c r="D35" s="13" t="s">
        <v>21</v>
      </c>
      <c r="E35" s="10">
        <v>1292.4999999999993</v>
      </c>
      <c r="F35" s="11">
        <v>177</v>
      </c>
      <c r="G35" s="9">
        <v>3</v>
      </c>
      <c r="H35" s="33">
        <v>45408</v>
      </c>
      <c r="I35" s="3" t="s">
        <v>30</v>
      </c>
    </row>
    <row r="36" spans="1:9" s="5" customFormat="1" ht="25.5" customHeight="1" x14ac:dyDescent="0.25">
      <c r="A36" s="9">
        <v>34</v>
      </c>
      <c r="B36" s="2" t="s">
        <v>141</v>
      </c>
      <c r="C36" s="2" t="s">
        <v>142</v>
      </c>
      <c r="D36" s="13" t="s">
        <v>21</v>
      </c>
      <c r="E36" s="10">
        <v>1205</v>
      </c>
      <c r="F36" s="11">
        <v>185</v>
      </c>
      <c r="G36" s="9">
        <v>1</v>
      </c>
      <c r="H36" s="33">
        <v>45254</v>
      </c>
      <c r="I36" s="3" t="s">
        <v>14</v>
      </c>
    </row>
    <row r="37" spans="1:9" s="5" customFormat="1" ht="25.5" customHeight="1" x14ac:dyDescent="0.25">
      <c r="A37" s="9">
        <v>35</v>
      </c>
      <c r="B37" s="2" t="s">
        <v>140</v>
      </c>
      <c r="C37" s="2" t="s">
        <v>438</v>
      </c>
      <c r="D37" s="13" t="s">
        <v>21</v>
      </c>
      <c r="E37" s="10">
        <v>938</v>
      </c>
      <c r="F37" s="11">
        <v>410</v>
      </c>
      <c r="G37" s="9">
        <v>4</v>
      </c>
      <c r="H37" s="33">
        <v>45240</v>
      </c>
      <c r="I37" s="3" t="s">
        <v>14</v>
      </c>
    </row>
    <row r="38" spans="1:9" s="5" customFormat="1" ht="25.5" customHeight="1" x14ac:dyDescent="0.25">
      <c r="A38" s="9">
        <v>36</v>
      </c>
      <c r="B38" s="2" t="s">
        <v>465</v>
      </c>
      <c r="C38" s="2" t="s">
        <v>466</v>
      </c>
      <c r="D38" s="13" t="s">
        <v>21</v>
      </c>
      <c r="E38" s="10">
        <v>922.5</v>
      </c>
      <c r="F38" s="11">
        <v>143</v>
      </c>
      <c r="G38" s="9">
        <v>1</v>
      </c>
      <c r="H38" s="33">
        <v>45359</v>
      </c>
      <c r="I38" s="3" t="s">
        <v>30</v>
      </c>
    </row>
    <row r="39" spans="1:9" s="5" customFormat="1" ht="25.5" customHeight="1" x14ac:dyDescent="0.25">
      <c r="A39" s="9">
        <v>37</v>
      </c>
      <c r="B39" s="2" t="s">
        <v>852</v>
      </c>
      <c r="C39" s="2" t="s">
        <v>853</v>
      </c>
      <c r="D39" s="13" t="s">
        <v>21</v>
      </c>
      <c r="E39" s="10">
        <v>860.99999999999989</v>
      </c>
      <c r="F39" s="11">
        <v>154</v>
      </c>
      <c r="G39" s="9">
        <v>1</v>
      </c>
      <c r="H39" s="33">
        <v>45450</v>
      </c>
      <c r="I39" s="3" t="s">
        <v>30</v>
      </c>
    </row>
    <row r="40" spans="1:9" s="5" customFormat="1" ht="25.5" customHeight="1" x14ac:dyDescent="0.25">
      <c r="A40" s="9">
        <v>38</v>
      </c>
      <c r="B40" s="2" t="s">
        <v>843</v>
      </c>
      <c r="C40" s="2" t="s">
        <v>844</v>
      </c>
      <c r="D40" s="13" t="s">
        <v>8</v>
      </c>
      <c r="E40" s="10">
        <v>759</v>
      </c>
      <c r="F40" s="11">
        <v>99</v>
      </c>
      <c r="G40" s="9">
        <v>1</v>
      </c>
      <c r="H40" s="33">
        <v>45478</v>
      </c>
      <c r="I40" s="3" t="s">
        <v>19</v>
      </c>
    </row>
    <row r="41" spans="1:9" s="5" customFormat="1" ht="25.5" customHeight="1" x14ac:dyDescent="0.25">
      <c r="A41" s="9">
        <v>39</v>
      </c>
      <c r="B41" s="2" t="s">
        <v>838</v>
      </c>
      <c r="C41" s="2" t="s">
        <v>839</v>
      </c>
      <c r="D41" s="13" t="s">
        <v>8</v>
      </c>
      <c r="E41" s="10">
        <v>709</v>
      </c>
      <c r="F41" s="11">
        <v>301</v>
      </c>
      <c r="G41" s="9">
        <v>4</v>
      </c>
      <c r="H41" s="33">
        <v>44638</v>
      </c>
      <c r="I41" s="3" t="s">
        <v>11</v>
      </c>
    </row>
    <row r="42" spans="1:9" s="5" customFormat="1" ht="25.5" customHeight="1" x14ac:dyDescent="0.25">
      <c r="A42" s="9">
        <v>40</v>
      </c>
      <c r="B42" s="2" t="s">
        <v>119</v>
      </c>
      <c r="C42" s="2" t="s">
        <v>119</v>
      </c>
      <c r="D42" s="13" t="s">
        <v>120</v>
      </c>
      <c r="E42" s="10">
        <v>652</v>
      </c>
      <c r="F42" s="11">
        <v>302</v>
      </c>
      <c r="G42" s="9">
        <v>4</v>
      </c>
      <c r="H42" s="33">
        <v>45121</v>
      </c>
      <c r="I42" s="3" t="s">
        <v>14</v>
      </c>
    </row>
    <row r="43" spans="1:9" s="5" customFormat="1" ht="25.5" customHeight="1" x14ac:dyDescent="0.25">
      <c r="A43" s="9">
        <v>41</v>
      </c>
      <c r="B43" s="2" t="s">
        <v>758</v>
      </c>
      <c r="C43" s="2" t="s">
        <v>759</v>
      </c>
      <c r="D43" s="13" t="s">
        <v>21</v>
      </c>
      <c r="E43" s="10">
        <v>634</v>
      </c>
      <c r="F43" s="11">
        <v>123</v>
      </c>
      <c r="G43" s="9">
        <v>1</v>
      </c>
      <c r="H43" s="33">
        <v>45471</v>
      </c>
      <c r="I43" s="3" t="s">
        <v>30</v>
      </c>
    </row>
    <row r="44" spans="1:9" s="5" customFormat="1" ht="25.5" customHeight="1" x14ac:dyDescent="0.25">
      <c r="A44" s="9">
        <v>42</v>
      </c>
      <c r="B44" s="2" t="s">
        <v>264</v>
      </c>
      <c r="C44" s="2" t="s">
        <v>265</v>
      </c>
      <c r="D44" s="13" t="s">
        <v>266</v>
      </c>
      <c r="E44" s="10">
        <v>597</v>
      </c>
      <c r="F44" s="11">
        <v>245</v>
      </c>
      <c r="G44" s="9">
        <v>4</v>
      </c>
      <c r="H44" s="33">
        <v>45331</v>
      </c>
      <c r="I44" s="3" t="s">
        <v>14</v>
      </c>
    </row>
    <row r="45" spans="1:9" s="5" customFormat="1" ht="25.5" customHeight="1" x14ac:dyDescent="0.25">
      <c r="A45" s="9">
        <v>43</v>
      </c>
      <c r="B45" s="2" t="s">
        <v>836</v>
      </c>
      <c r="C45" s="2" t="s">
        <v>837</v>
      </c>
      <c r="D45" s="13" t="s">
        <v>8</v>
      </c>
      <c r="E45" s="10">
        <v>585.5</v>
      </c>
      <c r="F45" s="11">
        <v>233</v>
      </c>
      <c r="G45" s="9">
        <v>4</v>
      </c>
      <c r="H45" s="33">
        <v>44743</v>
      </c>
      <c r="I45" s="3" t="s">
        <v>11</v>
      </c>
    </row>
    <row r="46" spans="1:9" s="5" customFormat="1" ht="25.5" customHeight="1" x14ac:dyDescent="0.25">
      <c r="A46" s="9">
        <v>44</v>
      </c>
      <c r="B46" s="2" t="s">
        <v>440</v>
      </c>
      <c r="C46" s="2" t="s">
        <v>435</v>
      </c>
      <c r="D46" s="13" t="s">
        <v>454</v>
      </c>
      <c r="E46" s="10">
        <v>562.20000000000005</v>
      </c>
      <c r="F46" s="11">
        <v>80</v>
      </c>
      <c r="G46" s="9">
        <v>3</v>
      </c>
      <c r="H46" s="33">
        <v>45379</v>
      </c>
      <c r="I46" s="3" t="s">
        <v>16</v>
      </c>
    </row>
    <row r="47" spans="1:9" s="5" customFormat="1" ht="25.5" customHeight="1" x14ac:dyDescent="0.25">
      <c r="A47" s="9">
        <v>45</v>
      </c>
      <c r="B47" s="2" t="s">
        <v>755</v>
      </c>
      <c r="C47" s="2" t="s">
        <v>754</v>
      </c>
      <c r="D47" s="13" t="s">
        <v>24</v>
      </c>
      <c r="E47" s="10">
        <v>535</v>
      </c>
      <c r="F47" s="11">
        <v>85</v>
      </c>
      <c r="G47" s="9">
        <v>2</v>
      </c>
      <c r="H47" s="33">
        <v>45471</v>
      </c>
      <c r="I47" s="3" t="s">
        <v>19</v>
      </c>
    </row>
    <row r="48" spans="1:9" s="5" customFormat="1" ht="25.5" customHeight="1" x14ac:dyDescent="0.25">
      <c r="A48" s="9">
        <v>46</v>
      </c>
      <c r="B48" s="2" t="s">
        <v>295</v>
      </c>
      <c r="C48" s="2" t="s">
        <v>296</v>
      </c>
      <c r="D48" s="13" t="s">
        <v>297</v>
      </c>
      <c r="E48" s="10">
        <v>534.5</v>
      </c>
      <c r="F48" s="11">
        <v>218</v>
      </c>
      <c r="G48" s="9">
        <v>4</v>
      </c>
      <c r="H48" s="33">
        <v>44916</v>
      </c>
      <c r="I48" s="3" t="s">
        <v>11</v>
      </c>
    </row>
    <row r="49" spans="1:9" s="5" customFormat="1" ht="25.5" customHeight="1" x14ac:dyDescent="0.25">
      <c r="A49" s="9">
        <v>47</v>
      </c>
      <c r="B49" s="2" t="s">
        <v>834</v>
      </c>
      <c r="C49" s="2" t="s">
        <v>835</v>
      </c>
      <c r="D49" s="13" t="s">
        <v>8</v>
      </c>
      <c r="E49" s="10">
        <v>526</v>
      </c>
      <c r="F49" s="11">
        <v>213</v>
      </c>
      <c r="G49" s="9">
        <v>4</v>
      </c>
      <c r="H49" s="33">
        <v>45212</v>
      </c>
      <c r="I49" s="43" t="s">
        <v>11</v>
      </c>
    </row>
    <row r="50" spans="1:9" s="5" customFormat="1" ht="25.5" customHeight="1" x14ac:dyDescent="0.25">
      <c r="A50" s="9">
        <v>48</v>
      </c>
      <c r="B50" s="2" t="s">
        <v>126</v>
      </c>
      <c r="C50" s="2" t="s">
        <v>126</v>
      </c>
      <c r="D50" s="13" t="s">
        <v>127</v>
      </c>
      <c r="E50" s="10">
        <v>524.79999999999995</v>
      </c>
      <c r="F50" s="11">
        <v>88</v>
      </c>
      <c r="G50" s="9">
        <v>5</v>
      </c>
      <c r="H50" s="33">
        <v>45191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222</v>
      </c>
      <c r="C51" s="2" t="s">
        <v>213</v>
      </c>
      <c r="D51" s="13" t="s">
        <v>291</v>
      </c>
      <c r="E51" s="10">
        <v>483.32</v>
      </c>
      <c r="F51" s="11">
        <v>89</v>
      </c>
      <c r="G51" s="9">
        <v>2</v>
      </c>
      <c r="H51" s="33">
        <v>45310</v>
      </c>
      <c r="I51" s="3" t="s">
        <v>9</v>
      </c>
    </row>
    <row r="52" spans="1:9" s="5" customFormat="1" ht="25.5" customHeight="1" x14ac:dyDescent="0.25">
      <c r="A52" s="9">
        <v>50</v>
      </c>
      <c r="B52" s="122" t="s">
        <v>829</v>
      </c>
      <c r="C52" s="122" t="s">
        <v>830</v>
      </c>
      <c r="D52" s="13" t="s">
        <v>8</v>
      </c>
      <c r="E52" s="10">
        <v>463.9</v>
      </c>
      <c r="F52" s="11">
        <v>87</v>
      </c>
      <c r="G52" s="9">
        <v>4</v>
      </c>
      <c r="H52" s="33">
        <v>45485</v>
      </c>
      <c r="I52" s="3" t="s">
        <v>11</v>
      </c>
    </row>
    <row r="53" spans="1:9" s="5" customFormat="1" ht="25.5" customHeight="1" x14ac:dyDescent="0.25">
      <c r="A53" s="9">
        <v>51</v>
      </c>
      <c r="B53" s="2" t="s">
        <v>585</v>
      </c>
      <c r="C53" s="2" t="s">
        <v>586</v>
      </c>
      <c r="D53" s="13" t="s">
        <v>8</v>
      </c>
      <c r="E53" s="10">
        <v>461.75</v>
      </c>
      <c r="F53" s="11">
        <v>93</v>
      </c>
      <c r="G53" s="9">
        <v>3</v>
      </c>
      <c r="H53" s="33">
        <v>45436</v>
      </c>
      <c r="I53" s="3" t="s">
        <v>394</v>
      </c>
    </row>
    <row r="54" spans="1:9" s="5" customFormat="1" ht="25.5" customHeight="1" x14ac:dyDescent="0.25">
      <c r="A54" s="9">
        <v>52</v>
      </c>
      <c r="B54" s="2" t="s">
        <v>318</v>
      </c>
      <c r="C54" s="2" t="s">
        <v>319</v>
      </c>
      <c r="D54" s="13" t="s">
        <v>20</v>
      </c>
      <c r="E54" s="10">
        <v>405.5</v>
      </c>
      <c r="F54" s="11">
        <v>61</v>
      </c>
      <c r="G54" s="9">
        <v>1</v>
      </c>
      <c r="H54" s="33">
        <v>45345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335</v>
      </c>
      <c r="C55" s="2" t="s">
        <v>336</v>
      </c>
      <c r="D55" s="13" t="s">
        <v>21</v>
      </c>
      <c r="E55" s="10">
        <v>360</v>
      </c>
      <c r="F55" s="11">
        <v>52</v>
      </c>
      <c r="G55" s="9">
        <v>1</v>
      </c>
      <c r="H55" s="33">
        <v>45338</v>
      </c>
      <c r="I55" s="3" t="s">
        <v>30</v>
      </c>
    </row>
    <row r="56" spans="1:9" s="5" customFormat="1" ht="25.5" customHeight="1" x14ac:dyDescent="0.25">
      <c r="A56" s="9">
        <v>54</v>
      </c>
      <c r="B56" s="2" t="s">
        <v>809</v>
      </c>
      <c r="C56" s="2" t="s">
        <v>810</v>
      </c>
      <c r="D56" s="13" t="s">
        <v>8</v>
      </c>
      <c r="E56" s="10">
        <v>266.43</v>
      </c>
      <c r="F56" s="11">
        <v>42</v>
      </c>
      <c r="G56" s="9">
        <v>6</v>
      </c>
      <c r="H56" s="33">
        <v>45485</v>
      </c>
      <c r="I56" s="3" t="s">
        <v>394</v>
      </c>
    </row>
    <row r="57" spans="1:9" s="5" customFormat="1" ht="25.5" customHeight="1" x14ac:dyDescent="0.25">
      <c r="A57" s="9">
        <v>55</v>
      </c>
      <c r="B57" s="122" t="s">
        <v>848</v>
      </c>
      <c r="C57" s="122" t="s">
        <v>849</v>
      </c>
      <c r="D57" s="13" t="s">
        <v>29</v>
      </c>
      <c r="E57" s="10">
        <v>256</v>
      </c>
      <c r="F57" s="11">
        <v>71</v>
      </c>
      <c r="G57" s="9">
        <v>2</v>
      </c>
      <c r="H57" s="33">
        <v>45492</v>
      </c>
      <c r="I57" s="3" t="s">
        <v>19</v>
      </c>
    </row>
    <row r="58" spans="1:9" s="5" customFormat="1" ht="25.5" customHeight="1" x14ac:dyDescent="0.25">
      <c r="A58" s="9">
        <v>56</v>
      </c>
      <c r="B58" s="2" t="s">
        <v>634</v>
      </c>
      <c r="C58" s="2" t="s">
        <v>635</v>
      </c>
      <c r="D58" s="13" t="s">
        <v>636</v>
      </c>
      <c r="E58" s="10">
        <v>215.79999999999927</v>
      </c>
      <c r="F58" s="11">
        <v>44</v>
      </c>
      <c r="G58" s="9">
        <v>2</v>
      </c>
      <c r="H58" s="33">
        <v>45443</v>
      </c>
      <c r="I58" s="3" t="s">
        <v>637</v>
      </c>
    </row>
    <row r="59" spans="1:9" s="5" customFormat="1" ht="25.5" customHeight="1" x14ac:dyDescent="0.25">
      <c r="A59" s="9">
        <v>57</v>
      </c>
      <c r="B59" s="120" t="s">
        <v>665</v>
      </c>
      <c r="C59" s="2" t="s">
        <v>666</v>
      </c>
      <c r="D59" s="13" t="s">
        <v>8</v>
      </c>
      <c r="E59" s="10">
        <v>186.5</v>
      </c>
      <c r="F59" s="11">
        <v>24</v>
      </c>
      <c r="G59" s="9">
        <v>1</v>
      </c>
      <c r="H59" s="33">
        <v>45450</v>
      </c>
      <c r="I59" s="3" t="s">
        <v>394</v>
      </c>
    </row>
    <row r="60" spans="1:9" s="5" customFormat="1" ht="25.5" customHeight="1" x14ac:dyDescent="0.25">
      <c r="A60" s="9">
        <v>58</v>
      </c>
      <c r="B60" s="2" t="s">
        <v>912</v>
      </c>
      <c r="C60" s="2" t="s">
        <v>913</v>
      </c>
      <c r="D60" s="13" t="s">
        <v>8</v>
      </c>
      <c r="E60" s="10">
        <v>164</v>
      </c>
      <c r="F60" s="11">
        <v>29</v>
      </c>
      <c r="G60" s="9">
        <v>1</v>
      </c>
      <c r="H60" s="33">
        <v>45198</v>
      </c>
      <c r="I60" s="3" t="s">
        <v>15</v>
      </c>
    </row>
    <row r="61" spans="1:9" s="5" customFormat="1" ht="25.5" customHeight="1" x14ac:dyDescent="0.25">
      <c r="A61" s="9">
        <v>59</v>
      </c>
      <c r="B61" s="44" t="s">
        <v>548</v>
      </c>
      <c r="C61" s="44" t="s">
        <v>548</v>
      </c>
      <c r="D61" s="45" t="s">
        <v>21</v>
      </c>
      <c r="E61" s="10">
        <v>152</v>
      </c>
      <c r="F61" s="11">
        <v>25</v>
      </c>
      <c r="G61" s="46">
        <v>2</v>
      </c>
      <c r="H61" s="72">
        <v>45387</v>
      </c>
      <c r="I61" s="42" t="s">
        <v>30</v>
      </c>
    </row>
    <row r="62" spans="1:9" s="5" customFormat="1" ht="25.5" customHeight="1" x14ac:dyDescent="0.25">
      <c r="A62" s="9">
        <v>60</v>
      </c>
      <c r="B62" s="2" t="s">
        <v>923</v>
      </c>
      <c r="C62" s="2" t="s">
        <v>924</v>
      </c>
      <c r="D62" s="13" t="s">
        <v>18</v>
      </c>
      <c r="E62" s="10">
        <v>149.84</v>
      </c>
      <c r="F62" s="11">
        <v>22</v>
      </c>
      <c r="G62" s="9">
        <v>3</v>
      </c>
      <c r="H62" s="33">
        <v>45534</v>
      </c>
      <c r="I62" s="3" t="s">
        <v>50</v>
      </c>
    </row>
    <row r="63" spans="1:9" s="5" customFormat="1" ht="25.5" customHeight="1" x14ac:dyDescent="0.25">
      <c r="A63" s="9">
        <v>61</v>
      </c>
      <c r="B63" s="2" t="s">
        <v>283</v>
      </c>
      <c r="C63" s="16" t="s">
        <v>284</v>
      </c>
      <c r="D63" s="13" t="s">
        <v>21</v>
      </c>
      <c r="E63" s="10">
        <v>110</v>
      </c>
      <c r="F63" s="11">
        <v>18</v>
      </c>
      <c r="G63" s="9">
        <v>1</v>
      </c>
      <c r="H63" s="33">
        <v>45345</v>
      </c>
      <c r="I63" s="3" t="s">
        <v>285</v>
      </c>
    </row>
    <row r="64" spans="1:9" s="5" customFormat="1" ht="25.5" customHeight="1" x14ac:dyDescent="0.25">
      <c r="A64" s="9">
        <v>62</v>
      </c>
      <c r="B64" s="2" t="s">
        <v>910</v>
      </c>
      <c r="C64" s="2" t="s">
        <v>911</v>
      </c>
      <c r="D64" s="13" t="s">
        <v>263</v>
      </c>
      <c r="E64" s="10">
        <v>99</v>
      </c>
      <c r="F64" s="11">
        <v>18</v>
      </c>
      <c r="G64" s="9">
        <v>1</v>
      </c>
      <c r="H64" s="33">
        <v>43987</v>
      </c>
      <c r="I64" s="3" t="s">
        <v>16</v>
      </c>
    </row>
    <row r="65" spans="1:9" s="5" customFormat="1" ht="25.5" customHeight="1" x14ac:dyDescent="0.25">
      <c r="A65" s="9">
        <v>63</v>
      </c>
      <c r="B65" s="2" t="s">
        <v>908</v>
      </c>
      <c r="C65" s="16" t="s">
        <v>909</v>
      </c>
      <c r="D65" s="13" t="s">
        <v>12</v>
      </c>
      <c r="E65" s="10">
        <v>89</v>
      </c>
      <c r="F65" s="11">
        <v>16</v>
      </c>
      <c r="G65" s="9">
        <v>1</v>
      </c>
      <c r="H65" s="33">
        <v>44655</v>
      </c>
      <c r="I65" s="3" t="s">
        <v>16</v>
      </c>
    </row>
    <row r="66" spans="1:9" s="5" customFormat="1" ht="25.5" customHeight="1" x14ac:dyDescent="0.25">
      <c r="A66" s="9">
        <v>64</v>
      </c>
      <c r="B66" s="2" t="s">
        <v>845</v>
      </c>
      <c r="C66" s="2" t="s">
        <v>846</v>
      </c>
      <c r="D66" s="13" t="s">
        <v>847</v>
      </c>
      <c r="E66" s="10">
        <v>79</v>
      </c>
      <c r="F66" s="11">
        <v>15</v>
      </c>
      <c r="G66" s="9">
        <v>1</v>
      </c>
      <c r="H66" s="33">
        <v>45485</v>
      </c>
      <c r="I66" s="3" t="s">
        <v>19</v>
      </c>
    </row>
    <row r="67" spans="1:9" s="5" customFormat="1" ht="25.5" customHeight="1" x14ac:dyDescent="0.25">
      <c r="A67" s="9">
        <v>65</v>
      </c>
      <c r="B67" s="2" t="s">
        <v>229</v>
      </c>
      <c r="C67" s="2" t="s">
        <v>218</v>
      </c>
      <c r="D67" s="13" t="s">
        <v>51</v>
      </c>
      <c r="E67" s="10">
        <v>75</v>
      </c>
      <c r="F67" s="11">
        <v>13</v>
      </c>
      <c r="G67" s="9">
        <v>1</v>
      </c>
      <c r="H67" s="33">
        <v>45296</v>
      </c>
      <c r="I67" s="3" t="s">
        <v>23</v>
      </c>
    </row>
    <row r="68" spans="1:9" s="5" customFormat="1" ht="25.5" customHeight="1" x14ac:dyDescent="0.25">
      <c r="A68" s="9">
        <v>66</v>
      </c>
      <c r="B68" s="2" t="s">
        <v>669</v>
      </c>
      <c r="C68" s="2" t="s">
        <v>670</v>
      </c>
      <c r="D68" s="13" t="s">
        <v>18</v>
      </c>
      <c r="E68" s="10">
        <v>70</v>
      </c>
      <c r="F68" s="11">
        <v>14</v>
      </c>
      <c r="G68" s="9">
        <v>2</v>
      </c>
      <c r="H68" s="33">
        <v>45471</v>
      </c>
      <c r="I68" s="3" t="s">
        <v>14</v>
      </c>
    </row>
    <row r="69" spans="1:9" s="5" customFormat="1" ht="25.5" customHeight="1" x14ac:dyDescent="0.25">
      <c r="A69" s="9">
        <v>67</v>
      </c>
      <c r="B69" s="2" t="s">
        <v>312</v>
      </c>
      <c r="C69" s="2" t="s">
        <v>313</v>
      </c>
      <c r="D69" s="13" t="s">
        <v>314</v>
      </c>
      <c r="E69" s="10">
        <v>66</v>
      </c>
      <c r="F69" s="11">
        <v>11</v>
      </c>
      <c r="G69" s="9">
        <v>1</v>
      </c>
      <c r="H69" s="33">
        <v>45331</v>
      </c>
      <c r="I69" s="3" t="s">
        <v>16</v>
      </c>
    </row>
    <row r="70" spans="1:9" s="5" customFormat="1" ht="25.5" customHeight="1" x14ac:dyDescent="0.25">
      <c r="A70" s="9">
        <v>68</v>
      </c>
      <c r="B70" s="16" t="s">
        <v>225</v>
      </c>
      <c r="C70" s="2" t="s">
        <v>215</v>
      </c>
      <c r="D70" s="13" t="s">
        <v>238</v>
      </c>
      <c r="E70" s="10">
        <v>65</v>
      </c>
      <c r="F70" s="11">
        <v>13</v>
      </c>
      <c r="G70" s="9">
        <v>1</v>
      </c>
      <c r="H70" s="33">
        <v>45296</v>
      </c>
      <c r="I70" s="3" t="s">
        <v>48</v>
      </c>
    </row>
    <row r="71" spans="1:9" s="5" customFormat="1" ht="25.5" customHeight="1" x14ac:dyDescent="0.25">
      <c r="A71" s="9">
        <v>69</v>
      </c>
      <c r="B71" s="2" t="s">
        <v>286</v>
      </c>
      <c r="C71" s="2" t="s">
        <v>287</v>
      </c>
      <c r="D71" s="45" t="s">
        <v>288</v>
      </c>
      <c r="E71" s="14">
        <v>62</v>
      </c>
      <c r="F71" s="15">
        <v>11</v>
      </c>
      <c r="G71" s="46">
        <v>1</v>
      </c>
      <c r="H71" s="33">
        <v>45331</v>
      </c>
      <c r="I71" s="3" t="s">
        <v>236</v>
      </c>
    </row>
    <row r="72" spans="1:9" s="5" customFormat="1" ht="25.5" customHeight="1" x14ac:dyDescent="0.25">
      <c r="A72" s="9">
        <v>70</v>
      </c>
      <c r="B72" s="16" t="s">
        <v>820</v>
      </c>
      <c r="C72" s="2" t="s">
        <v>821</v>
      </c>
      <c r="D72" s="13" t="s">
        <v>822</v>
      </c>
      <c r="E72" s="10">
        <v>51</v>
      </c>
      <c r="F72" s="11">
        <v>8</v>
      </c>
      <c r="G72" s="9">
        <v>1</v>
      </c>
      <c r="H72" s="117">
        <v>45012</v>
      </c>
      <c r="I72" s="18" t="s">
        <v>16</v>
      </c>
    </row>
    <row r="73" spans="1:9" s="5" customFormat="1" ht="25.5" customHeight="1" x14ac:dyDescent="0.25">
      <c r="A73" s="9">
        <v>71</v>
      </c>
      <c r="B73" s="2" t="s">
        <v>523</v>
      </c>
      <c r="C73" s="2" t="s">
        <v>523</v>
      </c>
      <c r="D73" s="13" t="s">
        <v>524</v>
      </c>
      <c r="E73" s="10">
        <v>46</v>
      </c>
      <c r="F73" s="11">
        <v>8</v>
      </c>
      <c r="G73" s="9">
        <v>1</v>
      </c>
      <c r="H73" s="33">
        <v>45394</v>
      </c>
      <c r="I73" s="3" t="s">
        <v>11</v>
      </c>
    </row>
    <row r="74" spans="1:9" s="5" customFormat="1" ht="25.5" customHeight="1" x14ac:dyDescent="0.25">
      <c r="A74" s="9">
        <v>72</v>
      </c>
      <c r="B74" s="2" t="s">
        <v>840</v>
      </c>
      <c r="C74" s="2" t="s">
        <v>841</v>
      </c>
      <c r="D74" s="13" t="s">
        <v>842</v>
      </c>
      <c r="E74" s="10">
        <v>40</v>
      </c>
      <c r="F74" s="11">
        <v>16</v>
      </c>
      <c r="G74" s="9">
        <v>4</v>
      </c>
      <c r="H74" s="33">
        <v>44652</v>
      </c>
      <c r="I74" s="3" t="s">
        <v>118</v>
      </c>
    </row>
    <row r="75" spans="1:9" s="5" customFormat="1" ht="25.5" customHeight="1" x14ac:dyDescent="0.25">
      <c r="A75" s="9">
        <v>73</v>
      </c>
      <c r="B75" s="2" t="s">
        <v>617</v>
      </c>
      <c r="C75" s="2" t="s">
        <v>618</v>
      </c>
      <c r="D75" s="13" t="s">
        <v>8</v>
      </c>
      <c r="E75" s="10">
        <v>20.399999999999999</v>
      </c>
      <c r="F75" s="11">
        <v>3</v>
      </c>
      <c r="G75" s="9">
        <v>1</v>
      </c>
      <c r="H75" s="33">
        <v>45429</v>
      </c>
      <c r="I75" s="3" t="s">
        <v>16</v>
      </c>
    </row>
    <row r="76" spans="1:9" s="5" customFormat="1" ht="25.5" customHeight="1" x14ac:dyDescent="0.25">
      <c r="A76" s="9">
        <v>74</v>
      </c>
      <c r="B76" s="2" t="s">
        <v>606</v>
      </c>
      <c r="C76" s="2" t="s">
        <v>607</v>
      </c>
      <c r="D76" s="13" t="s">
        <v>608</v>
      </c>
      <c r="E76" s="10">
        <v>15</v>
      </c>
      <c r="F76" s="11">
        <v>5</v>
      </c>
      <c r="G76" s="9">
        <v>1</v>
      </c>
      <c r="H76" s="33">
        <v>45443</v>
      </c>
      <c r="I76" s="3" t="s">
        <v>285</v>
      </c>
    </row>
    <row r="77" spans="1:9" s="5" customFormat="1" ht="25.5" customHeight="1" x14ac:dyDescent="0.25">
      <c r="A77" s="9">
        <v>75</v>
      </c>
      <c r="B77" s="2" t="s">
        <v>690</v>
      </c>
      <c r="C77" s="2" t="s">
        <v>691</v>
      </c>
      <c r="D77" s="13" t="s">
        <v>21</v>
      </c>
      <c r="E77" s="14">
        <v>9</v>
      </c>
      <c r="F77" s="15">
        <v>3</v>
      </c>
      <c r="G77" s="9">
        <v>1</v>
      </c>
      <c r="H77" s="33">
        <v>45457</v>
      </c>
      <c r="I77" s="3" t="s">
        <v>23</v>
      </c>
    </row>
    <row r="78" spans="1:9" s="5" customFormat="1" ht="25.5" customHeight="1" thickBot="1" x14ac:dyDescent="0.3">
      <c r="A78" s="17"/>
      <c r="B78" s="16"/>
      <c r="C78" s="16"/>
      <c r="D78" s="28"/>
      <c r="E78" s="14"/>
      <c r="F78" s="15"/>
      <c r="G78" s="17"/>
      <c r="H78" s="117"/>
      <c r="I78" s="18"/>
    </row>
    <row r="79" spans="1:9" s="5" customFormat="1" ht="25.5" customHeight="1" thickBot="1" x14ac:dyDescent="0.3">
      <c r="A79" s="34"/>
      <c r="B79" s="19"/>
      <c r="C79" s="19"/>
      <c r="D79" s="35"/>
      <c r="E79" s="116">
        <f>SUBTOTAL(109,Table446789101213144256789[Pajamos 
])</f>
        <v>2023833.3999999992</v>
      </c>
      <c r="F79" s="121">
        <f>SUBTOTAL(109,Table446789101213144256789[Žiūrovų skaičius])</f>
        <v>310631</v>
      </c>
      <c r="G79" s="34"/>
      <c r="H79" s="67"/>
      <c r="I79" s="47"/>
    </row>
    <row r="80" spans="1:9" s="5" customFormat="1" ht="25.5" customHeight="1" x14ac:dyDescent="0.25">
      <c r="A80" s="34"/>
      <c r="B80" s="19"/>
      <c r="C80" s="19"/>
      <c r="D80" s="35"/>
      <c r="E80" s="36"/>
      <c r="F80" s="37"/>
      <c r="G80" s="34"/>
      <c r="H80" s="67"/>
      <c r="I80" s="47"/>
    </row>
    <row r="81" spans="1:9" s="5" customFormat="1" ht="25.5" hidden="1" customHeight="1" x14ac:dyDescent="0.25">
      <c r="A81" s="34"/>
      <c r="B81" s="19"/>
      <c r="C81" s="19"/>
      <c r="D81" s="35"/>
      <c r="E81" s="36"/>
      <c r="F81" s="37"/>
      <c r="G81" s="34"/>
      <c r="H81" s="67"/>
      <c r="I81" s="47"/>
    </row>
    <row r="82" spans="1:9" ht="0" hidden="1" customHeight="1" x14ac:dyDescent="0.25">
      <c r="A82" s="34"/>
      <c r="B82" s="19"/>
      <c r="C82" s="19"/>
      <c r="D82" s="35"/>
      <c r="E82" s="36"/>
      <c r="F82" s="37"/>
      <c r="G82" s="34"/>
      <c r="H82" s="67"/>
      <c r="I82" s="47"/>
    </row>
    <row r="83" spans="1:9" ht="0" hidden="1" customHeight="1" x14ac:dyDescent="0.25">
      <c r="A83" s="34"/>
      <c r="B83" s="19"/>
      <c r="C83" s="19"/>
      <c r="D83" s="35"/>
      <c r="E83" s="36"/>
      <c r="F83" s="37"/>
      <c r="G83" s="34"/>
      <c r="H83" s="67"/>
      <c r="I83" s="47"/>
    </row>
    <row r="84" spans="1:9" ht="0" hidden="1" customHeight="1" x14ac:dyDescent="0.25">
      <c r="A84" s="34"/>
      <c r="B84" s="19"/>
      <c r="C84" s="19"/>
      <c r="D84" s="35"/>
      <c r="E84" s="36"/>
      <c r="F84" s="37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36"/>
      <c r="F85" s="37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36"/>
      <c r="F86" s="37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ht="0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ht="0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ht="0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ht="0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ht="0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ht="0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ht="0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ht="0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ht="0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ht="0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ht="0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ht="0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86"/>
    </row>
    <row r="101" spans="1:9" ht="0" hidden="1" customHeight="1" x14ac:dyDescent="0.25">
      <c r="A101" s="34"/>
      <c r="B101" s="19"/>
      <c r="C101" s="19"/>
      <c r="D101" s="35"/>
      <c r="E101" s="60"/>
      <c r="F101" s="61"/>
      <c r="G101" s="34"/>
      <c r="H101" s="67"/>
      <c r="I101" s="86"/>
    </row>
    <row r="102" spans="1:9" ht="0" hidden="1" customHeight="1" x14ac:dyDescent="0.25">
      <c r="A102" s="34"/>
      <c r="B102" s="19"/>
      <c r="C102" s="19"/>
      <c r="D102" s="35"/>
      <c r="E102" s="60"/>
      <c r="F102" s="61"/>
      <c r="G102" s="34"/>
      <c r="H102" s="67"/>
      <c r="I102" s="86"/>
    </row>
    <row r="103" spans="1:9" ht="0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86"/>
    </row>
    <row r="104" spans="1:9" ht="0" hidden="1" customHeight="1" x14ac:dyDescent="0.25">
      <c r="A104" s="17"/>
      <c r="B104" s="16"/>
      <c r="C104" s="16"/>
      <c r="D104" s="28"/>
      <c r="E104" s="30"/>
      <c r="F104" s="31"/>
      <c r="G104" s="17"/>
      <c r="H104" s="117"/>
      <c r="I104" s="18"/>
    </row>
    <row r="105" spans="1:9" ht="0" hidden="1" customHeight="1" x14ac:dyDescent="0.25">
      <c r="A105" s="34"/>
      <c r="B105" s="19"/>
      <c r="C105" s="19"/>
      <c r="D105" s="35"/>
      <c r="E105" s="60"/>
      <c r="F105" s="61"/>
      <c r="G105" s="34"/>
      <c r="H105" s="67"/>
      <c r="I105" s="47"/>
    </row>
    <row r="106" spans="1:9" ht="0" hidden="1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ht="0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ht="0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ht="0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ht="0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ht="0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ht="0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ht="0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ht="0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ht="0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ht="0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ht="0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ht="0" hidden="1" customHeight="1" x14ac:dyDescent="0.25">
      <c r="A118" s="34"/>
      <c r="B118" s="19"/>
      <c r="C118" s="19"/>
      <c r="D118" s="52"/>
      <c r="E118" s="53" t="s">
        <v>205</v>
      </c>
      <c r="F118" s="54"/>
      <c r="G118" s="50"/>
      <c r="H118" s="38"/>
      <c r="I118" s="18"/>
    </row>
    <row r="119" spans="1:9" ht="0" hidden="1" customHeight="1" x14ac:dyDescent="0.25">
      <c r="A119" s="34"/>
      <c r="B119" s="19"/>
      <c r="C119" s="19"/>
      <c r="D119" s="52"/>
      <c r="E119" s="53"/>
      <c r="F119" s="54"/>
      <c r="G119" s="50"/>
      <c r="H119" s="38"/>
      <c r="I119" s="18"/>
    </row>
    <row r="120" spans="1:9" ht="0" hidden="1" customHeight="1" x14ac:dyDescent="0.25">
      <c r="A120" s="34"/>
      <c r="B120" s="19"/>
      <c r="C120" s="19"/>
      <c r="D120" s="56"/>
      <c r="E120" s="60"/>
      <c r="F120" s="61"/>
      <c r="G120" s="58"/>
      <c r="H120" s="38"/>
      <c r="I120" s="18"/>
    </row>
    <row r="121" spans="1:9" ht="0" hidden="1" customHeight="1" x14ac:dyDescent="0.25">
      <c r="A121" s="34"/>
      <c r="B121" s="19"/>
      <c r="C121" s="19"/>
      <c r="D121" s="64"/>
      <c r="E121" s="53"/>
      <c r="F121" s="65"/>
      <c r="G121" s="57"/>
      <c r="H121" s="38"/>
      <c r="I121" s="18"/>
    </row>
    <row r="122" spans="1:9" ht="0" hidden="1" customHeight="1" x14ac:dyDescent="0.25">
      <c r="A122" s="50"/>
      <c r="B122" s="51"/>
      <c r="C122" s="51"/>
      <c r="D122" s="64"/>
      <c r="E122" s="53"/>
      <c r="F122" s="65"/>
      <c r="G122" s="57"/>
      <c r="H122" s="55"/>
      <c r="I122" s="56"/>
    </row>
    <row r="123" spans="1:9" ht="0" hidden="1" customHeight="1" x14ac:dyDescent="0.25">
      <c r="A123" s="58"/>
      <c r="B123" s="59"/>
      <c r="C123" s="59"/>
      <c r="D123" s="64"/>
      <c r="E123" s="53"/>
      <c r="F123" s="65"/>
      <c r="G123" s="57"/>
      <c r="H123" s="62"/>
      <c r="I123" s="56"/>
    </row>
    <row r="124" spans="1:9" ht="0" hidden="1" customHeight="1" x14ac:dyDescent="0.25">
      <c r="A124" s="57"/>
      <c r="B124" s="63"/>
      <c r="C124" s="63"/>
      <c r="D124" s="64"/>
      <c r="E124" s="53"/>
      <c r="F124" s="65"/>
      <c r="G124" s="57"/>
      <c r="H124" s="66"/>
      <c r="I124" s="63"/>
    </row>
    <row r="125" spans="1:9" ht="0" hidden="1" customHeight="1" x14ac:dyDescent="0.25">
      <c r="A125" s="57"/>
      <c r="B125" s="63"/>
      <c r="C125" s="63"/>
      <c r="D125" s="64"/>
      <c r="E125" s="53"/>
      <c r="F125" s="65"/>
      <c r="G125" s="57"/>
      <c r="H125" s="66"/>
      <c r="I125" s="63"/>
    </row>
    <row r="126" spans="1:9" ht="0" hidden="1" customHeight="1" x14ac:dyDescent="0.25">
      <c r="A126" s="57"/>
      <c r="B126" s="63"/>
      <c r="C126" s="63"/>
      <c r="D126" s="64"/>
      <c r="E126" s="53"/>
      <c r="F126" s="65"/>
      <c r="G126" s="57"/>
      <c r="H126" s="66"/>
      <c r="I126" s="63"/>
    </row>
    <row r="127" spans="1:9" ht="0" hidden="1" customHeight="1" x14ac:dyDescent="0.25">
      <c r="A127" s="57"/>
      <c r="B127" s="63"/>
      <c r="C127" s="63"/>
      <c r="D127" s="64"/>
      <c r="E127" s="53"/>
      <c r="F127" s="65"/>
      <c r="G127" s="57"/>
      <c r="H127" s="66"/>
      <c r="I127" s="63"/>
    </row>
    <row r="128" spans="1:9" ht="0" hidden="1" customHeight="1" x14ac:dyDescent="0.25">
      <c r="A128" s="57"/>
      <c r="B128" s="63"/>
      <c r="C128" s="63"/>
      <c r="D128" s="64"/>
      <c r="E128" s="53"/>
      <c r="F128" s="65"/>
      <c r="G128" s="57"/>
      <c r="H128" s="66"/>
      <c r="I128" s="63"/>
    </row>
    <row r="129" spans="1:9" ht="0" hidden="1" customHeight="1" x14ac:dyDescent="0.25">
      <c r="A129" s="57"/>
      <c r="B129" s="63"/>
      <c r="C129" s="63"/>
      <c r="D129" s="64"/>
      <c r="E129" s="53"/>
      <c r="F129" s="65"/>
      <c r="G129" s="57"/>
      <c r="H129" s="66"/>
      <c r="I129" s="63"/>
    </row>
    <row r="130" spans="1:9" ht="0" hidden="1" customHeight="1" x14ac:dyDescent="0.25">
      <c r="A130" s="57"/>
      <c r="B130" s="63"/>
      <c r="C130" s="63"/>
      <c r="D130" s="64"/>
      <c r="E130" s="53"/>
      <c r="F130" s="65"/>
      <c r="G130" s="57"/>
      <c r="H130" s="66"/>
      <c r="I130" s="63"/>
    </row>
    <row r="131" spans="1:9" ht="0" hidden="1" customHeight="1" x14ac:dyDescent="0.25">
      <c r="A131" s="57"/>
      <c r="B131" s="63"/>
      <c r="C131" s="63"/>
      <c r="D131" s="64"/>
      <c r="E131" s="53"/>
      <c r="F131" s="65"/>
      <c r="G131" s="57"/>
      <c r="H131" s="66"/>
      <c r="I131" s="63"/>
    </row>
    <row r="132" spans="1:9" ht="0" hidden="1" customHeight="1" x14ac:dyDescent="0.25">
      <c r="A132" s="57"/>
      <c r="B132" s="63"/>
      <c r="C132" s="63"/>
      <c r="D132" s="64"/>
      <c r="E132" s="53"/>
      <c r="F132" s="65"/>
      <c r="G132" s="57"/>
      <c r="H132" s="66"/>
      <c r="I132" s="63"/>
    </row>
    <row r="133" spans="1:9" ht="0" hidden="1" customHeight="1" x14ac:dyDescent="0.25">
      <c r="A133" s="57"/>
      <c r="B133" s="63"/>
      <c r="C133" s="63"/>
      <c r="D133" s="64"/>
      <c r="E133" s="53"/>
      <c r="F133" s="65"/>
      <c r="G133" s="57"/>
      <c r="H133" s="66"/>
      <c r="I133" s="63"/>
    </row>
    <row r="134" spans="1:9" ht="0" hidden="1" customHeight="1" x14ac:dyDescent="0.25">
      <c r="A134" s="57"/>
      <c r="B134" s="63"/>
      <c r="C134" s="63"/>
      <c r="D134" s="64"/>
      <c r="E134" s="53"/>
      <c r="F134" s="65"/>
      <c r="G134" s="57"/>
      <c r="H134" s="66"/>
      <c r="I134" s="63"/>
    </row>
    <row r="135" spans="1:9" ht="0" hidden="1" customHeight="1" x14ac:dyDescent="0.25">
      <c r="A135" s="57"/>
      <c r="B135" s="63"/>
      <c r="C135" s="63"/>
      <c r="D135" s="64"/>
      <c r="E135" s="53"/>
      <c r="F135" s="65"/>
      <c r="G135" s="57"/>
      <c r="H135" s="66"/>
      <c r="I135" s="63"/>
    </row>
    <row r="136" spans="1:9" ht="0" hidden="1" customHeight="1" x14ac:dyDescent="0.25">
      <c r="A136" s="57"/>
      <c r="B136" s="63"/>
      <c r="C136" s="63"/>
      <c r="H136" s="66"/>
      <c r="I136" s="63"/>
    </row>
    <row r="137" spans="1:9" ht="0" hidden="1" customHeight="1" x14ac:dyDescent="0.25">
      <c r="A137" s="57"/>
      <c r="B137" s="63"/>
      <c r="C137" s="63"/>
      <c r="H137" s="66"/>
      <c r="I137" s="63"/>
    </row>
    <row r="138" spans="1:9" ht="0" hidden="1" customHeight="1" x14ac:dyDescent="0.25">
      <c r="A138" s="57"/>
      <c r="B138" s="63"/>
      <c r="C138" s="63"/>
      <c r="H138" s="66"/>
      <c r="I138" s="63"/>
    </row>
  </sheetData>
  <mergeCells count="1">
    <mergeCell ref="A1:I1"/>
  </mergeCells>
  <conditionalFormatting sqref="B3:B117">
    <cfRule type="duplicateValues" dxfId="33" priority="250"/>
  </conditionalFormatting>
  <conditionalFormatting sqref="B10:B18 B3:B7 B20:B21">
    <cfRule type="duplicateValues" dxfId="32" priority="6"/>
  </conditionalFormatting>
  <conditionalFormatting sqref="B68">
    <cfRule type="duplicateValues" dxfId="31" priority="1"/>
  </conditionalFormatting>
  <conditionalFormatting sqref="B100:B103">
    <cfRule type="duplicateValues" dxfId="30" priority="7"/>
  </conditionalFormatting>
  <conditionalFormatting sqref="C4">
    <cfRule type="duplicateValues" dxfId="29" priority="3"/>
  </conditionalFormatting>
  <conditionalFormatting sqref="C21">
    <cfRule type="duplicateValues" dxfId="28" priority="5"/>
  </conditionalFormatting>
  <conditionalFormatting sqref="C51">
    <cfRule type="duplicateValues" dxfId="27" priority="2"/>
  </conditionalFormatting>
  <conditionalFormatting sqref="F11">
    <cfRule type="duplicateValues" dxfId="26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0FD59-F3F4-46CE-B1C7-51C7588150EB}">
  <ds:schemaRefs>
    <ds:schemaRef ds:uri="http://purl.org/dc/dcmitype/"/>
    <ds:schemaRef ds:uri="http://schemas.microsoft.com/office/2006/documentManagement/types"/>
    <ds:schemaRef ds:uri="http://purl.org/dc/elements/1.1/"/>
    <ds:schemaRef ds:uri="22dbaa52-5d5a-4806-ae0d-f920dab8f35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1621be2-09a8-4ecf-a4f6-2b817f971f1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8415C2-7594-4464-A8C0-D05C6AA4A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7B7936-E4EE-4BA7-BFE5-C77C305E89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2024</vt:lpstr>
      <vt:lpstr>Sausis</vt:lpstr>
      <vt:lpstr>Vasaris</vt:lpstr>
      <vt:lpstr>Kovas</vt:lpstr>
      <vt:lpstr>Balandis</vt:lpstr>
      <vt:lpstr>Gegužė </vt:lpstr>
      <vt:lpstr>Birželis</vt:lpstr>
      <vt:lpstr>Liepa</vt:lpstr>
      <vt:lpstr>Rugpjūtis</vt:lpstr>
      <vt:lpstr>Rugsėjis</vt:lpstr>
      <vt:lpstr>Spalis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cp:lastPrinted>2023-11-15T06:12:15Z</cp:lastPrinted>
  <dcterms:created xsi:type="dcterms:W3CDTF">2015-06-05T18:17:20Z</dcterms:created>
  <dcterms:modified xsi:type="dcterms:W3CDTF">2024-11-15T09:51:43Z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0x010100C436386BAFED5D4D9EF9C733BB4D9F6D</vt:lpwstr>
  </property>
  <property fmtid="{D5CDD505-2E9C-101B-9397-08002B2CF9AE}" pid="3" name="MediaServiceImageTags">
    <vt:lpwstr/>
  </property>
</Properties>
</file>